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tabRatio="861" firstSheet="4" activeTab="9"/>
  </bookViews>
  <sheets>
    <sheet name="Nep gov" sheetId="68" r:id="rId1"/>
    <sheet name="urban" sheetId="74" r:id="rId2"/>
    <sheet name="Sheet4" sheetId="73" r:id="rId3"/>
    <sheet name="Sheet6" sheetId="75" r:id="rId4"/>
    <sheet name="Sheet3" sheetId="72" r:id="rId5"/>
    <sheet name="Sheet2" sheetId="70" r:id="rId6"/>
    <sheet name="Jageda kos" sheetId="69" r:id="rId7"/>
    <sheet name="Road board" sheetId="67" r:id="rId8"/>
    <sheet name="Maintenance fund" sheetId="65" r:id="rId9"/>
    <sheet name="All final" sheetId="60" r:id="rId10"/>
    <sheet name="jgeda kos" sheetId="77" r:id="rId11"/>
    <sheet name="road bord" sheetId="78" r:id="rId12"/>
    <sheet name="maintence kos" sheetId="79" r:id="rId13"/>
  </sheets>
  <definedNames>
    <definedName name="_xlnm.Print_Titles" localSheetId="9">'All final'!$1:$7</definedName>
  </definedNames>
  <calcPr calcId="124519"/>
</workbook>
</file>

<file path=xl/calcChain.xml><?xml version="1.0" encoding="utf-8"?>
<calcChain xmlns="http://schemas.openxmlformats.org/spreadsheetml/2006/main">
  <c r="G14" i="78"/>
  <c r="F13"/>
  <c r="G13" s="1"/>
  <c r="F12"/>
  <c r="G12" s="1"/>
  <c r="G11"/>
  <c r="F10"/>
  <c r="G10" s="1"/>
  <c r="F9"/>
  <c r="G9" s="1"/>
  <c r="G14" i="79"/>
  <c r="E14"/>
  <c r="E15" i="78"/>
  <c r="G15" i="77"/>
  <c r="F15"/>
  <c r="E15"/>
  <c r="G12" i="69"/>
  <c r="F12"/>
  <c r="E12"/>
  <c r="D12"/>
  <c r="E254" i="60"/>
  <c r="F253"/>
  <c r="G253"/>
  <c r="F251"/>
  <c r="G251"/>
  <c r="G252"/>
  <c r="F252"/>
  <c r="E117"/>
  <c r="E113"/>
  <c r="E116"/>
  <c r="E112"/>
  <c r="F60"/>
  <c r="E71"/>
  <c r="G79"/>
  <c r="D13" i="67"/>
  <c r="F12"/>
  <c r="E11"/>
  <c r="E13" s="1"/>
  <c r="F10"/>
  <c r="E10"/>
  <c r="F9"/>
  <c r="F8"/>
  <c r="E8"/>
  <c r="E7"/>
  <c r="F7" s="1"/>
  <c r="F12" i="65"/>
  <c r="E12"/>
  <c r="D10"/>
  <c r="D9"/>
  <c r="D8"/>
  <c r="D7"/>
  <c r="G108" i="60"/>
  <c r="G107"/>
  <c r="G106"/>
  <c r="G105"/>
  <c r="G104"/>
  <c r="F104"/>
  <c r="E57"/>
  <c r="E51"/>
  <c r="E52" s="1"/>
  <c r="E32"/>
  <c r="G86"/>
  <c r="E23"/>
  <c r="G9"/>
  <c r="F9"/>
  <c r="E13"/>
  <c r="G12"/>
  <c r="F12"/>
  <c r="G11"/>
  <c r="F11"/>
  <c r="E249"/>
  <c r="F249"/>
  <c r="F241"/>
  <c r="E241" s="1"/>
  <c r="E236"/>
  <c r="E237"/>
  <c r="E238"/>
  <c r="E239"/>
  <c r="E240"/>
  <c r="E235"/>
  <c r="F233"/>
  <c r="E233" s="1"/>
  <c r="E232"/>
  <c r="E227"/>
  <c r="E228"/>
  <c r="E229"/>
  <c r="E230"/>
  <c r="E231"/>
  <c r="E226"/>
  <c r="E224"/>
  <c r="F224"/>
  <c r="E214"/>
  <c r="F214"/>
  <c r="F15" i="78" l="1"/>
  <c r="G15"/>
  <c r="F254" i="60"/>
  <c r="G254"/>
  <c r="E118"/>
  <c r="G109"/>
  <c r="D12" i="65"/>
  <c r="F11" i="67"/>
  <c r="F13" s="1"/>
  <c r="E204" i="60"/>
  <c r="E205" s="1"/>
  <c r="F205"/>
  <c r="G56"/>
  <c r="F56"/>
  <c r="E187"/>
  <c r="E190"/>
  <c r="E191"/>
  <c r="E192"/>
  <c r="E193"/>
  <c r="E194"/>
  <c r="E189"/>
  <c r="F195"/>
  <c r="E195" s="1"/>
  <c r="F187"/>
  <c r="E173"/>
  <c r="F173"/>
  <c r="F163"/>
  <c r="E162"/>
  <c r="E161"/>
  <c r="E160"/>
  <c r="F158"/>
  <c r="E157"/>
  <c r="E156"/>
  <c r="E155"/>
  <c r="E154"/>
  <c r="E153"/>
  <c r="F151"/>
  <c r="E150"/>
  <c r="E149"/>
  <c r="E144"/>
  <c r="E145"/>
  <c r="E146"/>
  <c r="E147"/>
  <c r="E148"/>
  <c r="E151"/>
  <c r="E143"/>
  <c r="F141"/>
  <c r="E140"/>
  <c r="E139"/>
  <c r="E138"/>
  <c r="E137"/>
  <c r="E136"/>
  <c r="E135"/>
  <c r="E134"/>
  <c r="E133"/>
  <c r="E132"/>
  <c r="E131"/>
  <c r="E130"/>
  <c r="F128"/>
  <c r="E127"/>
  <c r="E126"/>
  <c r="E125"/>
  <c r="E124"/>
  <c r="E123"/>
  <c r="E122"/>
  <c r="E121"/>
  <c r="F115"/>
  <c r="F114"/>
  <c r="F111"/>
  <c r="E33"/>
  <c r="F108"/>
  <c r="E109"/>
  <c r="F106"/>
  <c r="F107"/>
  <c r="E64"/>
  <c r="F105"/>
  <c r="G101"/>
  <c r="F101"/>
  <c r="E102"/>
  <c r="F100"/>
  <c r="G100"/>
  <c r="G99"/>
  <c r="F99"/>
  <c r="G98"/>
  <c r="F98"/>
  <c r="G97"/>
  <c r="F97"/>
  <c r="G10"/>
  <c r="F10"/>
  <c r="G94"/>
  <c r="F94"/>
  <c r="F93"/>
  <c r="G93"/>
  <c r="G92"/>
  <c r="F92"/>
  <c r="E95"/>
  <c r="G91"/>
  <c r="F91"/>
  <c r="G90"/>
  <c r="F90"/>
  <c r="E88"/>
  <c r="F86"/>
  <c r="G85"/>
  <c r="F85"/>
  <c r="G84"/>
  <c r="F84"/>
  <c r="G83"/>
  <c r="F83"/>
  <c r="G63"/>
  <c r="F63"/>
  <c r="G60"/>
  <c r="G59"/>
  <c r="F59"/>
  <c r="G31"/>
  <c r="F31"/>
  <c r="G30"/>
  <c r="F30"/>
  <c r="E28"/>
  <c r="G27"/>
  <c r="F27"/>
  <c r="G25"/>
  <c r="F25"/>
  <c r="F16"/>
  <c r="G18"/>
  <c r="F18"/>
  <c r="F22"/>
  <c r="G19"/>
  <c r="F19"/>
  <c r="G17"/>
  <c r="F17"/>
  <c r="G26"/>
  <c r="F26"/>
  <c r="G50"/>
  <c r="F50"/>
  <c r="G68"/>
  <c r="F68"/>
  <c r="G69"/>
  <c r="F69"/>
  <c r="G66"/>
  <c r="F66"/>
  <c r="G82"/>
  <c r="F82"/>
  <c r="E80"/>
  <c r="G77"/>
  <c r="F77"/>
  <c r="G75"/>
  <c r="F75"/>
  <c r="F76"/>
  <c r="F78"/>
  <c r="G67"/>
  <c r="F67"/>
  <c r="G62"/>
  <c r="F62"/>
  <c r="G61"/>
  <c r="F61"/>
  <c r="G49"/>
  <c r="F49"/>
  <c r="G48"/>
  <c r="F48"/>
  <c r="G55"/>
  <c r="F55"/>
  <c r="G54"/>
  <c r="G57" s="1"/>
  <c r="F54"/>
  <c r="E46"/>
  <c r="G45"/>
  <c r="G46" s="1"/>
  <c r="F45"/>
  <c r="F46" s="1"/>
  <c r="E43"/>
  <c r="G41"/>
  <c r="F41"/>
  <c r="F42"/>
  <c r="G42"/>
  <c r="G39"/>
  <c r="F39"/>
  <c r="G36"/>
  <c r="F36"/>
  <c r="F35"/>
  <c r="G35"/>
  <c r="I85"/>
  <c r="H85"/>
  <c r="I84"/>
  <c r="H84"/>
  <c r="I83"/>
  <c r="H83"/>
  <c r="I82"/>
  <c r="H82"/>
  <c r="F79"/>
  <c r="I75"/>
  <c r="H75"/>
  <c r="I73"/>
  <c r="H73"/>
  <c r="F118" l="1"/>
  <c r="F52"/>
  <c r="F64"/>
  <c r="F57"/>
  <c r="G64"/>
  <c r="G88"/>
  <c r="G102"/>
  <c r="G23"/>
  <c r="F102"/>
  <c r="F23"/>
  <c r="F13"/>
  <c r="G13"/>
  <c r="F33"/>
  <c r="E163"/>
  <c r="G33"/>
  <c r="E141"/>
  <c r="E128"/>
  <c r="E158"/>
  <c r="F109"/>
  <c r="G95"/>
  <c r="F95"/>
  <c r="F80"/>
  <c r="G52"/>
  <c r="F71"/>
  <c r="F28"/>
  <c r="G80"/>
  <c r="G28"/>
  <c r="G71"/>
  <c r="F43"/>
  <c r="G43"/>
  <c r="G255" l="1"/>
  <c r="E255"/>
  <c r="F88"/>
  <c r="F255" s="1"/>
</calcChain>
</file>

<file path=xl/sharedStrings.xml><?xml version="1.0" encoding="utf-8"?>
<sst xmlns="http://schemas.openxmlformats.org/spreadsheetml/2006/main" count="1128" uniqueCount="385">
  <si>
    <t>l;=g+=</t>
  </si>
  <si>
    <t>!</t>
  </si>
  <si>
    <t>s</t>
  </si>
  <si>
    <t>v</t>
  </si>
  <si>
    <t>jflif{s of]hgf tyf sfo{s|d</t>
  </si>
  <si>
    <t>cf=j=@)&amp;@÷)&amp;#</t>
  </si>
  <si>
    <t>s}lkmot</t>
  </si>
  <si>
    <t>e/tk'/ pk dxfgu/kflnsf sfof{no
e/tk'/, lrtjg</t>
  </si>
  <si>
    <t>of]hgf÷sfo{s|dsf] gfd</t>
  </si>
  <si>
    <t>%</t>
  </si>
  <si>
    <t>hDdf s'n</t>
  </si>
  <si>
    <t>@</t>
  </si>
  <si>
    <t>#</t>
  </si>
  <si>
    <t>l7d'/f vfg]kfgL d'xfg ;'wf/</t>
  </si>
  <si>
    <t>/fdgu/ vfg]kfgL d'xfg ;'wf/</t>
  </si>
  <si>
    <t>$</t>
  </si>
  <si>
    <t>j;Gtrf]sjf6 pQ/ uf}/L eQm jfUn]sf] 3/ ;Dd lkr dd{t</t>
  </si>
  <si>
    <t xml:space="preserve"> t]h dfu{ 9n</t>
  </si>
  <si>
    <t>पिपल चोक देखि सनसरीमाई मन्दिर जाने सडक पिच निर्माण</t>
  </si>
  <si>
    <t xml:space="preserve">शान्ति मार्ग पिच तथा ढल पुन निर्माण क्रमागत </t>
  </si>
  <si>
    <t xml:space="preserve">पशुपती मार्ग पिच तथा ढल पुन निर्माण क्रमागत </t>
  </si>
  <si>
    <t>वडा कार्यलय चोक देखि फुर्ती चोक ग्रेडर लगाएर सम्माउने</t>
  </si>
  <si>
    <t xml:space="preserve">खोप केन्द्र भवन मर्मत </t>
  </si>
  <si>
    <t>उप महानगरपालिका बजेट</t>
  </si>
  <si>
    <t>जनसहभागीता रकम</t>
  </si>
  <si>
    <t>कुल बजेट</t>
  </si>
  <si>
    <t>जनसहभागीता</t>
  </si>
  <si>
    <t>कालिचोक बाट ब्रहपुरि प्रा वि मा  वि हुदै घटगाई चोक सम्म बटो ग्राभेल गर्ने</t>
  </si>
  <si>
    <t>नि मा बि हनुमान नगरको अधुरो पुस्तकालय निर्माण</t>
  </si>
  <si>
    <t>बरको बोट चोकबाट दक्षिण वडा न २९ को सिमान सम्म ग्राभेल गर्ने</t>
  </si>
  <si>
    <t>बीरेन्द्र चोक बाट नि मा वि  शान्तिपुर पटिहानी हुदै जाने बाटो ग्राभेल गर्ने</t>
  </si>
  <si>
    <t>उज्जवल टोल विकास सस्थाको ६७५ मी अधुरो सडक पिच निर्माण</t>
  </si>
  <si>
    <t>सृजना टोल अन्तगत प्रथम मार्ग सडक पिच निर्माण</t>
  </si>
  <si>
    <t>वडा न २९ को वरौजी सिमाबाट पुर्व वडा नं २० को पारिजात चोक हिमालय दण्डपानी न्यौपाने , उ मा वि पाखुरि चोक हुदै वडा न २१ को पीपल टांडि सम्म ग्राभेल गर्ने कार्य</t>
  </si>
  <si>
    <t>वडा न २० को सिमाना बाबुराम जमरकट्टेलको घर चोक बाट दक्षिण पाखुरि बोट हुदै कामेश्वर शिबालय मन्दिर बाट पुर्व तिर्थराज पौडेलको घर चोक बाट दक्षिण दराई टोल हुदै जस्किलो युवा क्लब सम्म सडक ग्राभेल गर्ने कार्य</t>
  </si>
  <si>
    <t>५० फिटे बाटो देखि सत्नमणि न्यौपाने घर जग्गा हुदै बालकृष्ण तिमिल्सिनाको जग्गा बाट पुर्ब दक्षिण देब ज्योती नि मा वि बाट डिल बहादुर वि क को घर सम्म सडक ग्राभेल गर्ने</t>
  </si>
  <si>
    <t>gu/kflnsfsf /0fg}lts ;8s lj:tf/ sfo{qmd</t>
  </si>
  <si>
    <t>j*f g_= 1</t>
  </si>
  <si>
    <t>j*f g_= 2</t>
  </si>
  <si>
    <t>j*f g_= 3</t>
  </si>
  <si>
    <t>j*f g_= 4</t>
  </si>
  <si>
    <t>j*f g_= 5</t>
  </si>
  <si>
    <t>j*f g_= 6</t>
  </si>
  <si>
    <t>j*f g_= 7</t>
  </si>
  <si>
    <t>j*f g_= 8</t>
  </si>
  <si>
    <t>j*f g_= 9</t>
  </si>
  <si>
    <t>j*f g_= 10</t>
  </si>
  <si>
    <t>j*f g_= 11</t>
  </si>
  <si>
    <t>j*f g_= 12</t>
  </si>
  <si>
    <t>j*f g_= 13</t>
  </si>
  <si>
    <t>s}nfz gu/ vfg]kfgL kfOk lj:tf/</t>
  </si>
  <si>
    <t>cfgGbk'/ vfg]kfgL kfOk lj:tf/</t>
  </si>
  <si>
    <t>j*f g_= 14</t>
  </si>
  <si>
    <t>l7d'/f l;dntfnsf] pQ/L efudf gf/fo0fL gbLn] s6fg df Uofljog hfnL -k|sf]k Joj:yfkg_</t>
  </si>
  <si>
    <t>^</t>
  </si>
  <si>
    <t>gu/:tl/o of]hgf</t>
  </si>
  <si>
    <t>&amp;</t>
  </si>
  <si>
    <t>*</t>
  </si>
  <si>
    <t>hDdf</t>
  </si>
  <si>
    <t>gd'gf 6f]n nIf dfu{ ;8s lkr</t>
  </si>
  <si>
    <t>:ofpnL jhf/ ;ljg dfu{ ;8s lkr</t>
  </si>
  <si>
    <t>gx/ 6f]n e/t /]UdLsf] 3/ nfO{g ;8s ;8s lkr</t>
  </si>
  <si>
    <t>:ofpnL jhf/ ldn]]lgod SofDk; rf]s b]vL ljw't rf]s x'b} e/tk'/ df=jL= eP/ jfO{kf; lg:sg] af6f] ;8s lkr k'gM lgdf0f{</t>
  </si>
  <si>
    <t>lj/]Gb| Sofk; k5f8Lsf &amp; cf]6f 6f]n df PsLs[t 9nsf] ;+efJotf cWofog</t>
  </si>
  <si>
    <t>gof+ ls/0f df=jL b]vL kf]v/L rf]s ;Dd -dd{t_</t>
  </si>
  <si>
    <t xml:space="preserve">k'/fgf] zfGtL ljWof dlGb/ sfdgf 6f]nsf] lkr af6f]df xo"dkfO{k lgsfn]/ sNe6{ lgdf{0f </t>
  </si>
  <si>
    <t>gful/s len]h 6f]n ;tx 9n</t>
  </si>
  <si>
    <t>अनुपम चोक टिकाराम गैरेको घर बाट पश्चीम आन्नद चोक जाने बाटो क्रमागत सडक पिच निर्माण</t>
  </si>
  <si>
    <t xml:space="preserve"> दुर्गा बहादुर चोक-धर्म चोक_ बाट पुर्ब दराई टोल हुदै तिनतले चोक जाने बाटो सडक पिच निर्माण</t>
  </si>
  <si>
    <t>a;kfs{ ;fFwsf] blIf0f tkm{ k'j{ klZrd af6f] ;8s lkr lgdf{0f</t>
  </si>
  <si>
    <t>cf]d zfGtL 6f]nsf] ejg af6 lzv/ rf]s lg:sg] af6f] 9n lgdf{0f</t>
  </si>
  <si>
    <t>ldngrf]s b]lv blIf0f k~rlzn u'Djf rf]s ;Dd ;8s dd{t</t>
  </si>
  <si>
    <t>ltgtn] rf]s af6 sf8f3f/L s]/8uf 8]g tkm{sf] af6f] :t/Lo u|fe]n</t>
  </si>
  <si>
    <t>cfgGb rf]s af6 rf8Uo rf]s af6f] lkr k'g lgdf0f{</t>
  </si>
  <si>
    <t>e[s'6L ky ;tx 9n</t>
  </si>
  <si>
    <t>a?jf sfdfVof dlGb/ rf]s b]lv xl/x/ dlGb/ ;Dd -hg;xeflutf ;lxt_ u|fe]n</t>
  </si>
  <si>
    <t>aGb]jL af6 ;NofgL ;fd'bfoLs jg sfof{no ;Dd lkr lgdf0f{</t>
  </si>
  <si>
    <t>d'gfnrf]s cfgGbrf]s tkm{ lkr dd{t</t>
  </si>
  <si>
    <t>kf]v/]nL 6f]n ;o{ sfsL{sf] 3/b]vL hfu[lt rf]s ;Dd lkr dd{t</t>
  </si>
  <si>
    <t xml:space="preserve">e[s'6L ky ;8s lkr k'gMlgdf{0f </t>
  </si>
  <si>
    <t>d'gfn rf]s b]vL pQ/ lj1fg zfxsf] 3/x'b} /Tg k|;fb ;fksf]6fsf] 3/ ;Dd ;8s lkr lgdf{0f</t>
  </si>
  <si>
    <t>/f=k|f=lj cfgGbk'/ hfg] af6f] lkr lgdf0f{</t>
  </si>
  <si>
    <t>6fO{u/ rf]s b]vL pQ/ lkr ;Dd ;8s lkr dd{t</t>
  </si>
  <si>
    <t>l;tf/fd rf]s b]vL !# g++ l;dfgf tk{msf] af6f] lkr lgdf0f{</t>
  </si>
  <si>
    <t>j*f g_= 15</t>
  </si>
  <si>
    <t>j*f g_= 16</t>
  </si>
  <si>
    <t>k|]d clwsf/Lsf] 3/ b]lv pQ/ df]xgk'/ lg=df=lj= ;8s ;Dd dd{t ;'wf/</t>
  </si>
  <si>
    <t>sfk|]3f6 b]lv  efg'rf]s ;Dd ;8s ;Dd dd{t ;'wf/</t>
  </si>
  <si>
    <t>kmlg{r/ nId0f sfdL pq/ bfxfnrf]s ;Dd ;8s dd{t ;'wf/</t>
  </si>
  <si>
    <t>gf/fo0fL gbL lsgf/ wf]Gb|] ;ldn t6jGwg</t>
  </si>
  <si>
    <t>j8f g+= !&amp;</t>
  </si>
  <si>
    <t>lg=df=lj= a|dk' ef]lts lgdf0f{ ;'wf/</t>
  </si>
  <si>
    <t>(</t>
  </si>
  <si>
    <t>!)</t>
  </si>
  <si>
    <t>zfGtL ;fd'bfoLs :j:Yo s]Gb|</t>
  </si>
  <si>
    <t>j8f g+= !*</t>
  </si>
  <si>
    <t>!!</t>
  </si>
  <si>
    <t>jf8fsf] v]ns'b ljsf;sf nfuL k'jf{wf/ lgdf0f{</t>
  </si>
  <si>
    <t>b]jLrf]saf6 nK6g8f8f ;Dd ;8s dd{t ;'wf/</t>
  </si>
  <si>
    <t>af}w af6  wf]jL k'n ;Dd ;8s dd{t</t>
  </si>
  <si>
    <t>ljhogu/ rf]s b]vL vo/3f/L ;Dd ;8s dd{t</t>
  </si>
  <si>
    <t>j8fsf ljleGg :yfgdf xo"d kfO{k v/Lb</t>
  </si>
  <si>
    <t>j8f g=++ !(</t>
  </si>
  <si>
    <t>uf]kfn u+hsf] ;Ggf au}rf af6 pQ/ vu]/L gx/df sNe6{ lgdf{0f</t>
  </si>
  <si>
    <t>&gt;Lk'/ df=jL=k'j{ k§L /x]sf] ljWofnosf] hUufnfO{ v]n d}bfg lgdf{0f</t>
  </si>
  <si>
    <t>j8f g=++ @)</t>
  </si>
  <si>
    <t>j8f g=++ @!</t>
  </si>
  <si>
    <t>j8f g=++ @@</t>
  </si>
  <si>
    <t>j8f g=++ @#</t>
  </si>
  <si>
    <t>सिता थापाको घर देखि उत्तर सन बहादुरको घर सम्म ५०० मी सडक ग्राभेल गर्ने कार्य</t>
  </si>
  <si>
    <t>आकृति चोक देखि उत्तर पुरृषोत्तम पौडेलको घर सम्म करिब १५०० मी सडक ग्राभेल गर्ने कार्य</t>
  </si>
  <si>
    <t>केरूङगाको पुल बाट पुर्व गीता नगर बजार हुंदै खगेरी मुल नहरको बाटो हुंदै देबनगर रेञ्च पोष्ट पुर्व बीसहजारि ताल सम्म सडक ग्राभेल गर्ने कार्य</t>
  </si>
  <si>
    <t>मोक्ति चोक बाट पुर्व पराजुली चोक,हंदै जङगल सिमाना सम्म सडक ग्राभेल गर्ने कार्य</t>
  </si>
  <si>
    <t>l;x+ axfb'/ sf] 3/b]vL pQ/ xLd axfb'/ g]kfnL sf] 3/ ;Dd ;8s u|fj]n ug]{ sfo{</t>
  </si>
  <si>
    <t>;fjLs km'njf/L uf=jL=;= sf ;a} af6fx? dd{t ;'wf/</t>
  </si>
  <si>
    <t>v8\u axfb'/ e'h]nsf] 3/ b]vL pQ/ !# g++ l;dfgf ;Dd ;8s u|fj]n ug]{ sfo{</t>
  </si>
  <si>
    <t>b'uf{ axfb'/ yfkfsf] 3/ b]vL pQ/ s[i0f k|;fb  kf}8]n nsf] 3/ ;Dd ;8s u|fj]n ug]{ sfo{</t>
  </si>
  <si>
    <t>dg k|;fb uf}rgsf] 3/ b]vL pQ/ pGgt ufO{ ;|f]t s]Gb| ;Dd ;8s u|fj]n ug]{ sfo{</t>
  </si>
  <si>
    <t>gf/fo0f clwsf/Lsf] 3/ b]vL pQ/ nfn ;fksf]6fsf] 3/ ;Dd ;8s u|fj]n ug]{ sfo{</t>
  </si>
  <si>
    <t>ldlnh'nL 6f]n b]vL pQ/ O{Gb|k'/L rf]s ;Dd ;8s u|fj]n ug]{ sfo{</t>
  </si>
  <si>
    <t xml:space="preserve">!) </t>
  </si>
  <si>
    <t>vu]/L gx/ b]vL pQ/ x'b} ;fGtL rf]s ;Dd ;8s u|fj]n ug]{ sfo{</t>
  </si>
  <si>
    <t>lnnf aNna Gof}kfg] sf] 3/ b]vL k'j{ gj Hof]lt rf]s ;Dd ;8s u|fj]n ug]{ sfo{</t>
  </si>
  <si>
    <t>!@</t>
  </si>
  <si>
    <t>lj=kL= rf]s b]vL k'j{ x/L afa' sf] 3/ ;Dd ;8s dd{t</t>
  </si>
  <si>
    <r>
      <t xml:space="preserve">सुर्यनगर सिकारी डांडा चोक बाट पुर्ब शिबनगर हुदै वडा नं २४ राधापुर कालिका मन्दिर सिमाना खगेरि नहरको पुल सम्म </t>
    </r>
    <r>
      <rPr>
        <sz val="14"/>
        <rFont val="Preeti"/>
      </rPr>
      <t>u|fj]n ug]{ sfo{</t>
    </r>
  </si>
  <si>
    <r>
      <t xml:space="preserve">सानो गणेश गञ्ज कृष्णलाल </t>
    </r>
    <r>
      <rPr>
        <sz val="14"/>
        <rFont val="Preeti"/>
      </rPr>
      <t xml:space="preserve">;fksf]6f 3/ </t>
    </r>
    <r>
      <rPr>
        <sz val="11"/>
        <rFont val="Preeti"/>
      </rPr>
      <t xml:space="preserve">चोक देखि उत्तर मिल डांडा हुदै जयनगर खगेरी नहर फुलबारी सिमाना सम्मा </t>
    </r>
    <r>
      <rPr>
        <sz val="14.5"/>
        <rFont val="Preeti"/>
      </rPr>
      <t>u|fj]n ug]{ sfo{</t>
    </r>
  </si>
  <si>
    <t>;fjLs kl6xfgL uf=jL=;=sf] l;dfgf b]vL pQ/ eujfg k'/ j8f ejg hogu/ x'b} /fdk'/ ahf/ ;Dd hfg] af6f] u|fj]n ug]{ sfo{</t>
  </si>
  <si>
    <t>gf/fo0fL g=kf= / lrqjg g= kf= sf] l;df  ;+s/ rf]s b]vL pQ/ k'j{ j8f g+= @# sf] pQ/ l;dfgf tkm{sf] af6f] ;'o{gu/ 3'dfpg] rf}tf/f ldn 8ff8f x'b} km'njf/L ;Ldfg ;Ddsf] af6f] dd{t ;'wf/</t>
  </si>
  <si>
    <t>;fjLs kl6xfgL uf=jL=;=sf] l;dfgf b]vL pQ/ xg'dfg gu/ :s'n j8f g++ @# / @$ sf] ;Ldfgf hogu/ x'b} /fdk'/ SofDk;sf] k'j{ tkm{ d]3f}nL e/tk'/ /f]8 ;Ddsf] af6f] u|fj]n ug]{ sfo{</t>
  </si>
  <si>
    <t>hogu/ nnf rf]s b]vL kZrLd 3'dfpg] rf}tf/f ;Dd / hogu/sf] l;dfgfsf af6f x? u|fj]n ug]{ sfo{</t>
  </si>
  <si>
    <t>j8f g=++ @$</t>
  </si>
  <si>
    <t>ndh'8 rf]s af6 Hof]tL rf]s ;Ddsf] af6f]  u|fj]n ug]{ sfo{</t>
  </si>
  <si>
    <t>u'0f/fh rf]s af6 kf}8]n rf]s ;Ddsf] af6f]  u|fj]n ug]{ sfo{</t>
  </si>
  <si>
    <t xml:space="preserve">Pstf rf]s af6 nD;fn rf]s ;Dd u|fj]n ug]{ sfo{ </t>
  </si>
  <si>
    <t xml:space="preserve">hog]kfn rf]s af6 nfld5fg] rf]s ;Dd u|fj]n ug]{ sfo{ </t>
  </si>
  <si>
    <t>ljleGg :yfgdf xo"d kfO{k v/Lb</t>
  </si>
  <si>
    <t>lzjgu/ vu]/L d'n gx/sf] k'n dd{t</t>
  </si>
  <si>
    <t>j8f g=++ @%</t>
  </si>
  <si>
    <t xml:space="preserve">cw'/f] sNe6{ lgdf0f{ </t>
  </si>
  <si>
    <t>lqy Gof}kfg]sf] 3/ af6 led;]g gu/ ;Dd af6f] dd{t ;+ef/</t>
  </si>
  <si>
    <t>j8fsf laleGg :yfgdf xo"d kfO{k v/Lb</t>
  </si>
  <si>
    <t>lakGg Pj+ blnt au{nfO{ j8fsf] l;kmf/L;df vfg]kfgL wf/f tyf zf}rfno ;fdfu|L pknAw u/fpg]</t>
  </si>
  <si>
    <t>j8f g=++ @^</t>
  </si>
  <si>
    <r>
      <t xml:space="preserve">kl6xfgL ahf/ b]lv rr{ jf]6] 6f]n /fKtL ;Dd tyf rr{ b]lv k'j{ tkm{ s[i0f k+;fb 9sfnsf] 3/ ;Dd </t>
    </r>
    <r>
      <rPr>
        <sz val="11"/>
        <rFont val="Preeti"/>
      </rPr>
      <t>ग्राभेल गर्ने</t>
    </r>
  </si>
  <si>
    <r>
      <t xml:space="preserve">jgs6f rf]s b]lv yf? ufpF x'Fb} 36ufO{+ ;Dd </t>
    </r>
    <r>
      <rPr>
        <sz val="11"/>
        <rFont val="Preeti"/>
      </rPr>
      <t>ग्राभेल गर्ने</t>
    </r>
  </si>
  <si>
    <r>
      <t xml:space="preserve">jgs6f rf]s b]lv yf? ufpF x'Fb} k6nx/f jfns[i0fsf] 3/ ;Dd </t>
    </r>
    <r>
      <rPr>
        <sz val="11"/>
        <rFont val="Preeti"/>
      </rPr>
      <t>ग्राभेल गर्ने</t>
    </r>
  </si>
  <si>
    <r>
      <t xml:space="preserve">jfns[i0fsf] 3/b]lv  k6nx/f  yf? ufpF x'Fb} 6]s kl/of/sf] 3/ ;Dd </t>
    </r>
    <r>
      <rPr>
        <sz val="11"/>
        <rFont val="Preeti"/>
      </rPr>
      <t>ग्राभेल गर्ने</t>
    </r>
  </si>
  <si>
    <t>g]kfn /]8qm; ;f];fO{6L kl6xfgL ejg ef}lts lgdf0f{ ;'wf/</t>
  </si>
  <si>
    <t xml:space="preserve"> kl6xfgL pk :j:Yo rf}sL ejg ef}lts lgdf0f{ ;'wf/</t>
  </si>
  <si>
    <t>af]6]6f]nsf] :jf/L vf]nfdf 38ufO{ hf]8g] sNe6{ lgdf0{f</t>
  </si>
  <si>
    <t>j8f g=++ @&amp;</t>
  </si>
  <si>
    <t xml:space="preserve">% </t>
  </si>
  <si>
    <t>cd/ p df jL df k|fljlws lzIffsf] k|of]u zfnf lgdf0f{</t>
  </si>
  <si>
    <t>kz';]jf pks]Gb|df ejg dd{t ;'wf/</t>
  </si>
  <si>
    <t>j8f g=++ @*</t>
  </si>
  <si>
    <t>j8f g=++ @(</t>
  </si>
  <si>
    <r>
      <t>/f=k|f=jL=</t>
    </r>
    <r>
      <rPr>
        <sz val="11"/>
        <rFont val="Preeti"/>
      </rPr>
      <t xml:space="preserve"> ब्रहपुरि</t>
    </r>
    <r>
      <rPr>
        <sz val="14.5"/>
        <rFont val="Preeti"/>
      </rPr>
      <t xml:space="preserve"> ejg ef}lts dd{t ;'wf/</t>
    </r>
  </si>
  <si>
    <t>u+ufgu/ 6f8L v]n d}bfg lgdf0f{</t>
  </si>
  <si>
    <t>l;tfdfO{ 3f]nsf] s[i0f axfb'/ la=s= 3/ glhssf] 3f]ndf xo"d kfO{k sNe6{ lgdf0f{</t>
  </si>
  <si>
    <t>वडा न २९ का विभिन्न सडकहरू  ह्युम पाईप</t>
  </si>
  <si>
    <t>lg=df jL ;'Gb/ j:tL ef}lts lgdf0f{ ;'wf/</t>
  </si>
  <si>
    <t>;'Gb/ o"jf Snj rf]s / d}gf /fO{sf] 3/ 5]pdf sNe6{ lgd{f0f</t>
  </si>
  <si>
    <t xml:space="preserve">gjhfu[lt rqmky %)) dL ;8s lkr lgdf0f{ </t>
  </si>
  <si>
    <t>j8f g+= %/ ^ wd{rf]s b]vL ljzfn rf]s tkm{</t>
  </si>
  <si>
    <t>jfn s'df/L sn]h cuf8L u|fj]n ug]{ sfo{</t>
  </si>
  <si>
    <t>a'9fyf]sL 3f]nsf] ;8s dd{t ;'wf/</t>
  </si>
  <si>
    <t>j8f g+= !# cGt{ut n]vgfy ;'j]bLsf] 3/ af6 jonxf]k x'b} pq/ cfgGb rfs ltjf/L 3/ ;Dd / j8f sfof{no !# b]vL pQ/ lgns07 clwsf/L sf] 3/ ;Dd ;8s dd{t</t>
  </si>
  <si>
    <t>cfwf/ g;{/Lrf]saf6 wguf8f dlGb/ x\Fb} 6+s l/dfnsf] 3/ x\Fb}  klZrd-ldnrf]s_ gf}/u] ;Dd ;8s lkr lgdf{0f</t>
  </si>
  <si>
    <t>j8f sfo{fno b]vL j/lkkn rf]s ;Dd ;8s dd{t</t>
  </si>
  <si>
    <t>jfO{kf; b]vL u0f]:yfg dlGb/ ;Dd ;8s dd{t</t>
  </si>
  <si>
    <t>j;]gL jhf/ b]vL l;lbljgfos df=jL= ;Dd  @)) dL ;8s lkr lgd{f0f</t>
  </si>
  <si>
    <t>cfb{; 6f]n :yLt u0f]z dfu{ lkr lgdf{0f</t>
  </si>
  <si>
    <t>zflGtky :j= lzjnfn sF8]nsf] 3/ rf]s b]lv k"j{ blw/fd sF8]nsf] 3/ ;Dd lkr lgdf{0f</t>
  </si>
  <si>
    <r>
      <rPr>
        <sz val="12"/>
        <rFont val="Preeti"/>
      </rPr>
      <t>आदर्श चोक देखि दक्षिण पण्डे घुम्ती सम्म सडक</t>
    </r>
    <r>
      <rPr>
        <sz val="14"/>
        <rFont val="Preeti"/>
      </rPr>
      <t xml:space="preserve"> lkr</t>
    </r>
    <r>
      <rPr>
        <sz val="12"/>
        <rFont val="Preeti"/>
      </rPr>
      <t xml:space="preserve"> मर्मत</t>
    </r>
  </si>
  <si>
    <r>
      <t xml:space="preserve">ljzfn rf]s b]vL kZrld 6fpg </t>
    </r>
    <r>
      <rPr>
        <sz val="12"/>
        <rFont val="Arial"/>
        <family val="2"/>
      </rPr>
      <t>Planning</t>
    </r>
    <r>
      <rPr>
        <sz val="12"/>
        <rFont val="Preeti"/>
      </rPr>
      <t xml:space="preserve"> </t>
    </r>
    <r>
      <rPr>
        <sz val="14"/>
        <rFont val="Preeti"/>
      </rPr>
      <t>;Dd ;8s lkr lgdf0f{</t>
    </r>
  </si>
  <si>
    <t>भरतपुर उपमहानगरपालिका कार्यालय</t>
  </si>
  <si>
    <t>भरतपुर,चितवन</t>
  </si>
  <si>
    <t>क स</t>
  </si>
  <si>
    <t>वडा नं.</t>
  </si>
  <si>
    <t>योजनाको नाम</t>
  </si>
  <si>
    <t>कैफियत</t>
  </si>
  <si>
    <t>२६,२७,२८,२९</t>
  </si>
  <si>
    <t>जम्मा रू.</t>
  </si>
  <si>
    <t>आ.व. ०७२-०७३ मा मर्मतकोष बाट सञ्चालित कार्याक्रमहरू</t>
  </si>
  <si>
    <t>मर्मत कोष</t>
  </si>
  <si>
    <t>२,3</t>
  </si>
  <si>
    <t>मिलनरोड,प्रगती पथ  पिच मर्मत</t>
  </si>
  <si>
    <t>हरिहर मार्ग 'क' 'ख'  पिच मर्मत</t>
  </si>
  <si>
    <t>विशाल टोल स्थित आदर्श मार्ग पिच मर्मत</t>
  </si>
  <si>
    <t>पोखरेली टोलको सुर्य कार्किको घर चोक बाट उत्तर जागृती चोक तर्फको सडक</t>
  </si>
  <si>
    <t>नवरत्न टोलमा सतहढल निर्माण हुदा भत्किएको सडक सडक मर्मत कार्य</t>
  </si>
  <si>
    <t>आ.व. ०७२-०७३ मा सडकबोर्ड बाट संञ्चालित कार्याक्रमहरू</t>
  </si>
  <si>
    <t>सडकबोर्ड</t>
  </si>
  <si>
    <t>नगरपालिका</t>
  </si>
  <si>
    <t xml:space="preserve">बेलटांडि स्थीत ओमशान्ति चोक देखि नारायणि कला मन्दिर तर्फ सडक मर्मत </t>
  </si>
  <si>
    <t>७ र ९</t>
  </si>
  <si>
    <t>सृजना चोकबाट लाली गुरांस चोक तर्फ सडक पिच मर्मत</t>
  </si>
  <si>
    <t>पोलारस्टार चोक बाट पिपल चोक हुदै ध्रुबको घर सम्म सडक मर्मत</t>
  </si>
  <si>
    <t>शिबालय मन्दिर बाट तिनतले चोक सम्म  सडक मर्मत</t>
  </si>
  <si>
    <t>कुमारि चोक देखि वीर बहादुर कुमालको घर सम्म सडक मर्मत</t>
  </si>
  <si>
    <t>मुनालचोक देखि आनान्द चोक सम्म सडक मर्मत</t>
  </si>
  <si>
    <t>आ.व. ०७२-०७३ नेपाल सरकार संग माग गर्ने आयोजनाहरू</t>
  </si>
  <si>
    <t>वेल टांडि विन्धबासिनी टोल र विकास पथ टोल विकास संस्था मा ढल निर्माण</t>
  </si>
  <si>
    <t>शहिदचोक बाट वेलचोक हुदै ३ नं पुल सम्म दुवैतर्फ सतह ढल तथा फुटपाथ निर्माण</t>
  </si>
  <si>
    <t>पुलचोक देखि ३ नं पुल सम्म पिच पुन निर्माण तथा सतह ढल निर्माण</t>
  </si>
  <si>
    <t>रिङरोडको अबधारण अनुरुप पुलचोक देखि बाह्हघरे चोक नगरवन मार्गमा सडक पिच तथा ढल निर्माण</t>
  </si>
  <si>
    <t>रामघाट देखि शिबघाट सम्मको नारयणि नदि किनार तटबन्ध कार्य</t>
  </si>
  <si>
    <t>शहिदचोक बाट वेलचोक हुदै आउने ब्यारेक पछाडिको सडक त्रिचोक सम्म चार लेनको सडक विस्तार</t>
  </si>
  <si>
    <t>वडा न ५ को ३ न पुल देखि रामघाट सम्म सडक पिच निर्माण</t>
  </si>
  <si>
    <t>त्रिचोक देखि वडा न ५ र ६ हुदै हाल थपिएका वडाहरू १५ र १६ हुदै चित्र वन नगरपालिका सम्म सडक पिच निर्माण</t>
  </si>
  <si>
    <t>कालिका चोक देखि मध्यविन्दु टोल सम्मको सडक पिच निर्माण</t>
  </si>
  <si>
    <t>चोराली चोक बाट सिताराम चोक सम्म सडक पिच निर्माण</t>
  </si>
  <si>
    <t>रामचन्द्र देबकोटाको घर बाट पुर्व मनोज विष्टको घर सम्म</t>
  </si>
  <si>
    <t>हाकिमचोक बाट पुर्व केरूङगा ड्रेन सम्म राजमार्ग किनारामा सतह ढल निर्माण</t>
  </si>
  <si>
    <t>गोन्द्राङ सिञ्चाई नहरदेखि पश्चिम केरूङगा ड्रेन सम्म राजमार्ग किनारामा सतह ढल निर्माण</t>
  </si>
  <si>
    <t>बीरेन्द्र क्याम्पस पछाडिको टोलहरूमा एकिकृत ढल निर्माण गर्ने</t>
  </si>
  <si>
    <t>चौबीस कोठि देखि परिवर नियोजन चोक सम्म सतहढल निर्माण गर्ने</t>
  </si>
  <si>
    <t xml:space="preserve">दुरसञ्चार मार्ग शंकर पथ चोक देखि बाईपास निस्कने सडकमा सतह ढल निर्माण </t>
  </si>
  <si>
    <t>स्याउली बजार बिधुत चोक देखि हस्पिटल चोक सम्म सतह ढल निर्माण</t>
  </si>
  <si>
    <t>वीरेन्द्र क्याम्पस चोक देखि लायन्स चोक सम्म सडक विस्तार</t>
  </si>
  <si>
    <t>वीरेन्द्र क्याम्पस चोक देखि बिशाल चोक सम्म सौर्य बत्ती विस्तार</t>
  </si>
  <si>
    <t>दिपज्योति चोक बाट युनिक चोक सम्म सडक पिच निर्माण</t>
  </si>
  <si>
    <t>प्रगती पथ रेडक्रस चोक देखि मेडिकल कलेज हुदै सरकारि अस्पताल गेट सम्म</t>
  </si>
  <si>
    <t>एयर पोर्टको पानी निकासको उचित ब्यबस्थापन</t>
  </si>
  <si>
    <t>हवई मैदान तथा नेपाली सेनाको ब्यारेक लाई अन्यन्त्र स्थानतरण गर्ने</t>
  </si>
  <si>
    <t>मङलपुर बजार देखि उत्तर काब्भ्रेघाट सम्म सडक पिच निर्माण</t>
  </si>
  <si>
    <t>१६,१७,१८</t>
  </si>
  <si>
    <t>वडा न १६,१७,१८ मा अन्तर्गत पर्ने नारायणी नदि तटबन्धन</t>
  </si>
  <si>
    <t>वडा न १६ शिवघाट बाट फुर्तिचोक हुदै नवीन चोक सम्म सडक पिच निर्माण</t>
  </si>
  <si>
    <t>शिबघाट बाट वडा कार्यलय हुदै घुम्ती चोक सम्म सडक पिच निर्माण</t>
  </si>
  <si>
    <t xml:space="preserve"> सुन्दर चोक बाट टिह्वल धारा सम्मको सम्मको सडक पिच निर्माण</t>
  </si>
  <si>
    <t>कार्कि चोक देखि सितादेवी वन सम्म सडक पिच निर्माण</t>
  </si>
  <si>
    <t>कार्किचोक देखि गणेश स्थान सम्म सडक पिच निर्माण</t>
  </si>
  <si>
    <t>गढी चोक देखि लमजुङ चोक देखि हुदै चिरन्जिबी चोक सम्म निर्माण</t>
  </si>
  <si>
    <t>शान्ति चोक देखि लप्टन डडां हुदै देवी चोक विजयनगर सम्म सडक पिच</t>
  </si>
  <si>
    <t>वौद्द चोक देखि लामा चोक हुदै चित्रवन नगरपालिका जोड्ने सडक निर्माण</t>
  </si>
  <si>
    <t>देवीचोक बाट पर्व छहारि चोक सम्म सडक पिच निर्माण</t>
  </si>
  <si>
    <t>जयनेपाल डेरि चोक देखि उत्तर देवी मन्दिर विष्णु चोक हुदै १५ न वडाको सिमाना सम्म</t>
  </si>
  <si>
    <t>वडा न १३ को सिमाना देखि श्रीपुर मा वि हुदै खगेरि नगर सम्म सडक पिच</t>
  </si>
  <si>
    <t>वडा न १९ मङगलपुर फुलबारि महेन्द्र चोक कालोपत्रे सडक पुन निर्माण</t>
  </si>
  <si>
    <t xml:space="preserve">नारायणगढ माढि ठोरि सडकको वडा न २० मापर्ने गणेश मन्दिर चोक देखि दक्षिण अमर बस्तीको दुर्गा मन्दिर हुदै पाखुरि चोक तर्फ सडक पिच तर्फ </t>
  </si>
  <si>
    <t>२१ र २२</t>
  </si>
  <si>
    <t>वडा न २० नारायणगढ माढि ठोरि हुलाकि सडकको पुल्लर चौतारा बाट दक्षिण वडा न २१ र २९ को सिमा पिच हुदै वडा न २० को पारिजात चोक बाट पश्चीम भरत बस्नेतको घर चोक बाट दक्षिण सहकारी चोक हुदै वडा न २८ को श्री मा वि गीता नगर हुदै सितामाई घटगाई तर्फ</t>
  </si>
  <si>
    <t>वडा न २२ को पाण्डे घुम्ती वाट वडा न २१ को अन्नपुर्ण डेरि हुदै देबनगर डेरि बाट दक्षिण पीपल टांडि हुदै वडा न २० को उज्वल चोक हुदै सितामाई सडक पिच निर्माण</t>
  </si>
  <si>
    <t>वडा न २१ अन्नपुर्ण दुग्द उत्पादन सहकारि सस्था देखि दक्षिण केशर बाग हुदै देबनगर दुग्द उत्पादन सहकारि बाट पीपल डाडां हुदै समुह मिल उज्जवल नगर हुदै सितामाई तर्फ</t>
  </si>
  <si>
    <t>२०,२१,२२</t>
  </si>
  <si>
    <t>साविक भ न पा ८ देखि वनदेवी सामुदायीकको सिमाना देखि द्क्षिण जंगल र आबादिको सिमाना हुदै केशर बाग,देब नगर,उज्जल नगर हुदै सितामाई सम्म सडक पिच</t>
  </si>
  <si>
    <t>२०,२१,२३</t>
  </si>
  <si>
    <t>वी पी चोक गौतम नगर देखि मुलनगर हरिबाबु तिमिल्सिनाको घर जग्गा हुदै दक्षिण सिमलको बोटको बाट पाखुरि चोक हुदै कामेश्वर शिबालय मन्दिर बाट पुर्ण समुहको मिलसम्म सडक पिच निर्माण</t>
  </si>
  <si>
    <t>गीतानगर बजार युवाराज पौडेल घरबाट दक्षिण पुर्व हुदै हरिहर मन्दिर बाट दक्षिण हुदै उज्वल चोक हुदै प्रा नि सम्म सडक पिच कार्य</t>
  </si>
  <si>
    <t>पाण्डे घुम्ती बाट चोकबजार हुदै महेन्द्र चोक जोड्ने करिब ७ कि मी सडक पिच निर्माण</t>
  </si>
  <si>
    <t>पाण्डे घुम्ती थीरनल मार्ग हुदै विष्णुपुर सिमाना जोड्ने करिब ५ कि मि बाटो कालो पत्रे</t>
  </si>
  <si>
    <t>२३,२४,२५</t>
  </si>
  <si>
    <t>गीतानगर घोलको पुल देखि वरको बोट चोकसम्म अन्दाजी ३ कि मी पिच तथा सतह ढल निर्माण</t>
  </si>
  <si>
    <t>महेन्द्र चोक देखि पुर्व वडाको सिमाना सम्म करिब २ कि मी सडक पिच निर्माण</t>
  </si>
  <si>
    <t>कालि चोकबाट ब्रम्हपुरि प्रा वि गगांनगर मा वि हुदै घटगाई चोक सम्म</t>
  </si>
  <si>
    <t xml:space="preserve">धनौजि चोक देखि मा वि गंगानगर हुदै सितामाई पर्यटन स्थल सम्म ४ कि मी सडक पिच निर्माण सम्म  </t>
  </si>
  <si>
    <t>सितामाई पर्यटकिय स्थल देखि खोरसोर सौराह सम्म पैदल पर्यटकिय मार्ग निर्माण</t>
  </si>
  <si>
    <t>हुलाकि सडक बाट पमश्चि चौधरिचोक बाट वडा न २५ र २९ को सिमानाको बाटो सुन्दर चोक सम्म पिच निर्माण</t>
  </si>
  <si>
    <t>पकौडि बजार बाट पश्चिम वडा नं. २७ र २९ को सिमानाको बाटो चतुरे चोक सम्म पिच निर्माण</t>
  </si>
  <si>
    <t>वडा न २८ बाट सिता बास्तोलाको घर , नि मा वि सुन्दर बस्ती हुदै खेम तिमिलसेनाको घर सम्मा सडक पिच</t>
  </si>
  <si>
    <t>कोईरालाको घर हुदै भण्डारी चोक सम्म सडक पिच निर्माण</t>
  </si>
  <si>
    <t>कालिका चोक देखि दक्षिण बरौजि थारू गांउ हुदै हुलाकि सडक सम्म सडक पिच निर्माण</t>
  </si>
  <si>
    <t>राप्ती नदि तटबन्धन कार्या</t>
  </si>
  <si>
    <t xml:space="preserve">धनौजि चोक देखि  सितामाई पर्यटन स्थल सडक पिच निर्माण सम्म  </t>
  </si>
  <si>
    <t>वडा कार्यालय चोकदेखि अमर उ मा वि सम्मको सडक पिच निर्माण</t>
  </si>
  <si>
    <t xml:space="preserve">पटिहानी राप्ती डेरी देखि दक्षिण नगर,डमवा टोल,चर्च टोल,घटगाई सफारि,नारायणी चोक,धनौजि चोक पटिहानी चोक हुदै डेरि चोक सम्म १० कि मि पिच निर्माण </t>
  </si>
  <si>
    <r>
      <t xml:space="preserve">a|dk/L / u+ufgu/ 6f8Lsf] ;'Vvf u|:t If]qdf t/sf/L v]tL ug{ </t>
    </r>
    <r>
      <rPr>
        <sz val="12"/>
        <rFont val="Arial"/>
        <family val="2"/>
      </rPr>
      <t>Boring</t>
    </r>
    <r>
      <rPr>
        <sz val="14"/>
        <rFont val="Preeti"/>
      </rPr>
      <t xml:space="preserve"> lgdf0f{ ug{</t>
    </r>
  </si>
  <si>
    <r>
      <rPr>
        <sz val="14"/>
        <rFont val="Preeti"/>
      </rPr>
      <t>j8f g+= @</t>
    </r>
    <r>
      <rPr>
        <sz val="11"/>
        <rFont val="Preeti"/>
      </rPr>
      <t xml:space="preserve">  क्षेत्रपुर सडक पिच पुन निर्माण </t>
    </r>
  </si>
  <si>
    <r>
      <t xml:space="preserve">gful/s len]h 6f]n </t>
    </r>
    <r>
      <rPr>
        <sz val="11"/>
        <rFont val="Preeti"/>
      </rPr>
      <t>पिच</t>
    </r>
  </si>
  <si>
    <r>
      <t xml:space="preserve">jf]njd dfu{ ;8s lkr k'gM lgdf{0f </t>
    </r>
    <r>
      <rPr>
        <sz val="9"/>
        <rFont val="Calibri"/>
        <family val="2"/>
      </rPr>
      <t>/</t>
    </r>
    <r>
      <rPr>
        <sz val="14"/>
        <rFont val="Preeti"/>
      </rPr>
      <t xml:space="preserve"> dd{t</t>
    </r>
  </si>
  <si>
    <r>
      <t xml:space="preserve">lzj ky lkr k'gM lgdf{0f </t>
    </r>
    <r>
      <rPr>
        <sz val="9"/>
        <rFont val="Preeti"/>
      </rPr>
      <t xml:space="preserve"> </t>
    </r>
    <r>
      <rPr>
        <sz val="9"/>
        <rFont val="Calibri"/>
        <family val="1"/>
        <scheme val="minor"/>
      </rPr>
      <t>/</t>
    </r>
    <r>
      <rPr>
        <sz val="14"/>
        <rFont val="Preeti"/>
      </rPr>
      <t xml:space="preserve"> dd{t</t>
    </r>
  </si>
  <si>
    <r>
      <t>lqrf]s b]lv ljzfnrf]s ;Dd ;8s lkr k'g</t>
    </r>
    <r>
      <rPr>
        <sz val="14"/>
        <rFont val="Calibri"/>
        <family val="1"/>
        <scheme val="minor"/>
      </rPr>
      <t>:</t>
    </r>
    <r>
      <rPr>
        <sz val="14"/>
        <rFont val="Preeti"/>
      </rPr>
      <t xml:space="preserve"> lgdf{0f</t>
    </r>
  </si>
  <si>
    <r>
      <t xml:space="preserve">राजु श्रेष्ठको घर देखि दक्षिण तर्फ मिलिजुली फर्नीचर १३ र १४ सिमाना </t>
    </r>
    <r>
      <rPr>
        <sz val="14"/>
        <rFont val="Preeti"/>
      </rPr>
      <t>;8s lkr lgdf{0f</t>
    </r>
  </si>
  <si>
    <r>
      <t xml:space="preserve">फुलबारि चोक देखि पश्चीम त्रिवेणि चोक सम्म </t>
    </r>
    <r>
      <rPr>
        <sz val="16"/>
        <rFont val="Preeti"/>
      </rPr>
      <t>;8s dd{t</t>
    </r>
  </si>
  <si>
    <r>
      <t xml:space="preserve">विकास चोक देखि स्वमी चौतार सम्म </t>
    </r>
    <r>
      <rPr>
        <sz val="14.5"/>
        <rFont val="Preeti"/>
      </rPr>
      <t>;8s dd{t</t>
    </r>
  </si>
  <si>
    <r>
      <t xml:space="preserve">नवीन चोक देखि घुम्ती चोक सम्म </t>
    </r>
    <r>
      <rPr>
        <sz val="14"/>
        <rFont val="Preeti"/>
      </rPr>
      <t xml:space="preserve">;8s  dd{t ;'wf/ </t>
    </r>
  </si>
  <si>
    <r>
      <rPr>
        <sz val="14"/>
        <rFont val="Preeti"/>
      </rPr>
      <t>ljleGg ;8s</t>
    </r>
    <r>
      <rPr>
        <sz val="11"/>
        <rFont val="Preeti"/>
      </rPr>
      <t xml:space="preserve"> हुयुम पाईप खरिदको लागी</t>
    </r>
  </si>
  <si>
    <r>
      <t xml:space="preserve">8f]n] rf]s uf]ljGbrf]s </t>
    </r>
    <r>
      <rPr>
        <sz val="11"/>
        <rFont val="Preeti"/>
      </rPr>
      <t>सडक मर्मत</t>
    </r>
  </si>
  <si>
    <r>
      <t xml:space="preserve">8f]n] rf]s lr;fkfgLrf]s </t>
    </r>
    <r>
      <rPr>
        <sz val="11"/>
        <rFont val="Preeti"/>
      </rPr>
      <t>सडक मर्मत</t>
    </r>
  </si>
  <si>
    <r>
      <t xml:space="preserve">rfOdf/] rf]s tf/fgfy rf]s ;Dd </t>
    </r>
    <r>
      <rPr>
        <sz val="11"/>
        <rFont val="Preeti"/>
      </rPr>
      <t>सडक मर्मत</t>
    </r>
  </si>
  <si>
    <r>
      <t>nDh'u rf]s lr/GhLjLrf]s</t>
    </r>
    <r>
      <rPr>
        <sz val="11"/>
        <rFont val="Preeti"/>
      </rPr>
      <t xml:space="preserve"> सडक मर्मत</t>
    </r>
  </si>
  <si>
    <r>
      <t xml:space="preserve">/]UdL rf]s v/]nsf] 3/ </t>
    </r>
    <r>
      <rPr>
        <sz val="11"/>
        <rFont val="Preeti"/>
      </rPr>
      <t>बटो मर्मत</t>
    </r>
  </si>
  <si>
    <r>
      <t xml:space="preserve">l;tnrf]s dlt{3f]n </t>
    </r>
    <r>
      <rPr>
        <sz val="11"/>
        <rFont val="Preeti"/>
      </rPr>
      <t>बटो मर्मत</t>
    </r>
  </si>
  <si>
    <r>
      <t xml:space="preserve">j]nrf]s u0f]zyfg </t>
    </r>
    <r>
      <rPr>
        <sz val="11"/>
        <rFont val="Preeti"/>
      </rPr>
      <t>बाटो मर्मत</t>
    </r>
  </si>
  <si>
    <r>
      <t xml:space="preserve">बसुन्धरा सामुदायीक रा प्रा वि फर्निचर </t>
    </r>
    <r>
      <rPr>
        <sz val="16"/>
        <rFont val="Preeti"/>
      </rPr>
      <t>v/Lb</t>
    </r>
  </si>
  <si>
    <r>
      <t xml:space="preserve">रा प्रा वि गोपाल गञ्ज बाट दक्षिण देबी रमणको घर हुहै भरत चोक सम्म </t>
    </r>
    <r>
      <rPr>
        <sz val="14"/>
        <rFont val="Preeti"/>
      </rPr>
      <t>;8s dd{t</t>
    </r>
  </si>
  <si>
    <r>
      <t xml:space="preserve">मनकामना चोक बाट पुर्व छ मुखे चोक सम्मको बाटो </t>
    </r>
    <r>
      <rPr>
        <sz val="14"/>
        <rFont val="Preeti"/>
      </rPr>
      <t>;8s dd{t</t>
    </r>
  </si>
  <si>
    <r>
      <t xml:space="preserve">pQ/ vu]/L d'n gx/ # g++ ;fvf k'j{efu gx/ x'b} cd/ Hof]lt af]8L8 x'b} bIfL0f lktfDj/ ld&gt;sf] 3/ ;Dd </t>
    </r>
    <r>
      <rPr>
        <sz val="11"/>
        <rFont val="Preeti"/>
      </rPr>
      <t>सडक ग्राभेल गर्ने कार्य</t>
    </r>
  </si>
  <si>
    <r>
      <t xml:space="preserve">s]kf rf]s b]vL bIfL0f OGb| kGt sf] 3/ ;Dd </t>
    </r>
    <r>
      <rPr>
        <sz val="11"/>
        <rFont val="Preeti"/>
      </rPr>
      <t>सडक ग्राभेल गर्ने कार्य</t>
    </r>
  </si>
  <si>
    <r>
      <t xml:space="preserve">zfnLs/fd lwtfnsf] 3/ af6 bIfL0f vu]/L gx/ x'b} /fh]Gb|gfy cwLsf/L 3/ af6 cf]dgf/fo0f &gt;]i7sf] 3/ ;Ddsf] af6f] </t>
    </r>
    <r>
      <rPr>
        <sz val="11"/>
        <rFont val="Preeti"/>
      </rPr>
      <t>सडक ग्राभेल गर्ने कार्य</t>
    </r>
  </si>
  <si>
    <r>
      <t xml:space="preserve">s]bf/ gfy kf]v|]nsf] 3/ af6 k'j{ b]j]Gb| k|tfk vf0fsf] 3/ x'b} h+un </t>
    </r>
    <r>
      <rPr>
        <sz val="13"/>
        <rFont val="Preeti"/>
      </rPr>
      <t>;Ldfgf l;a dlGb/ ;Ddsf] af6f] सडक ग्राभेल गर्ने कार्य</t>
    </r>
  </si>
  <si>
    <r>
      <t xml:space="preserve">dgdfof g]kfnLsf] 3/ b]lv eb} axfb\/ k/fh'nLsf] 3/ ;Dd </t>
    </r>
    <r>
      <rPr>
        <sz val="11"/>
        <rFont val="Preeti"/>
      </rPr>
      <t>ग्राभेल गर्ने</t>
    </r>
  </si>
  <si>
    <r>
      <t xml:space="preserve">s[ifL{ rf]s af6 k|lbk j/fnsf] 3/ ;Dd </t>
    </r>
    <r>
      <rPr>
        <sz val="11"/>
        <rFont val="Preeti"/>
      </rPr>
      <t>ग्राभेल गर्ने</t>
    </r>
  </si>
  <si>
    <r>
      <t xml:space="preserve">धनौजि चोक देखि मा वि गंगा नगर हुदै सितामाई पर्यटक </t>
    </r>
    <r>
      <rPr>
        <sz val="14"/>
        <rFont val="Preeti"/>
      </rPr>
      <t xml:space="preserve">d'n ;8sdf </t>
    </r>
    <r>
      <rPr>
        <sz val="11.5"/>
        <rFont val="Preeti"/>
      </rPr>
      <t xml:space="preserve"> </t>
    </r>
    <r>
      <rPr>
        <sz val="14"/>
        <rFont val="Preeti"/>
      </rPr>
      <t xml:space="preserve">hf]l8g] ;fvf af6fx?df </t>
    </r>
    <r>
      <rPr>
        <sz val="11.5"/>
        <rFont val="Preeti"/>
      </rPr>
      <t>ग्राभेल गर्ने</t>
    </r>
  </si>
  <si>
    <r>
      <t xml:space="preserve">v]d ltldN;Lgfsf] 3/ b]lv lg= df= lj= ;'Gb/j:tL x'Fb} ;+uf Xofr/L l;tf jf:tf]nfsf] 3/ af6 k'j{ </t>
    </r>
    <r>
      <rPr>
        <sz val="12"/>
        <rFont val="Preeti"/>
      </rPr>
      <t>ग्राभेल गर्ने</t>
    </r>
  </si>
  <si>
    <r>
      <t xml:space="preserve">d'Qm axfb'/ yfkfsf] 3/b]]lv ks8L ahf/ ;Dd </t>
    </r>
    <r>
      <rPr>
        <sz val="12"/>
        <rFont val="Preeti"/>
      </rPr>
      <t>ग्राभेल गर्ने</t>
    </r>
  </si>
  <si>
    <r>
      <t xml:space="preserve">;fj{hgLs </t>
    </r>
    <r>
      <rPr>
        <sz val="12"/>
        <rFont val="Arial"/>
        <family val="2"/>
      </rPr>
      <t>Footbal Ground</t>
    </r>
    <r>
      <rPr>
        <sz val="14"/>
        <rFont val="Preeti"/>
      </rPr>
      <t xml:space="preserve"> dd{t ;+ef/</t>
    </r>
  </si>
  <si>
    <t xml:space="preserve">j8f g+= !# sf] l;dfgf lqu|fd rf}s b]vL klZrd j8f sfof{no x'b} uPsf] jf6f] k'g lgdf0f{ </t>
  </si>
  <si>
    <t>j8f g+= @ ;dtf jf]l8Ë u0f]z rf]s</t>
  </si>
  <si>
    <r>
      <t xml:space="preserve">uf}/]Zj/ dlGb/ b]lv lnnfrf]s ;Dd </t>
    </r>
    <r>
      <rPr>
        <sz val="10"/>
        <rFont val="Preeti"/>
      </rPr>
      <t xml:space="preserve">सडक पिच </t>
    </r>
    <r>
      <rPr>
        <sz val="11"/>
        <rFont val="Preeti"/>
      </rPr>
      <t>lgdf{0f</t>
    </r>
  </si>
  <si>
    <r>
      <t xml:space="preserve">emfkfnLrf]s af6 u'gfsf] 3/ ;Dd </t>
    </r>
    <r>
      <rPr>
        <sz val="10"/>
        <rFont val="Preeti"/>
      </rPr>
      <t xml:space="preserve">सडक पिच </t>
    </r>
    <r>
      <rPr>
        <sz val="12"/>
        <rFont val="Preeti"/>
      </rPr>
      <t>lgdf{0f</t>
    </r>
  </si>
  <si>
    <r>
      <t xml:space="preserve">l7d'/f l:jbf;sf le/af6 s]/f jf/L hfg] af6f] </t>
    </r>
    <r>
      <rPr>
        <sz val="10"/>
        <rFont val="Preeti"/>
      </rPr>
      <t xml:space="preserve">सडक पिच </t>
    </r>
    <r>
      <rPr>
        <sz val="11"/>
        <rFont val="Preeti"/>
      </rPr>
      <t>lgdf{0f</t>
    </r>
  </si>
  <si>
    <r>
      <t>/fdgu/ P/Lof l/</t>
    </r>
    <r>
      <rPr>
        <sz val="12"/>
        <rFont val="Shangrila Numeric"/>
      </rPr>
      <t>Ë</t>
    </r>
    <r>
      <rPr>
        <sz val="12"/>
        <rFont val="Preeti"/>
      </rPr>
      <t>/f]8 u|fe]nLË</t>
    </r>
  </si>
  <si>
    <t>ldN; Pl/of 6f]n ljsf; ;+:yf c}u{t e=g=kf= cf]/fnf] b]lv u|+Lgj]N6 gx/sf] 5]psf] af6f]  ?k axfb\/ u\?u sf] 3/ b]lv lxdfnog 5fkfvfgf x'Fb} uf]ljGb kf}8]nsf] 3/ ;Dd, s'df/L u'?usf] 3/ rf]s blIf0f xl/ e08f/L 3/ b]lv sdnf dxQf] / lji0f' k+;fb clwsf/Lsf] 3/ rf]s b]lv lbk]z 3/ ;Gtf]ifsf] 3/ ^५० मी</t>
  </si>
  <si>
    <t>j8{f sfof{no af6 blIf0f tkm{ e/tk'/ cf]/fnf] ;Dd= lkr k'gMlgdf{0f</t>
  </si>
  <si>
    <r>
      <t xml:space="preserve">बेलटांडि </t>
    </r>
    <r>
      <rPr>
        <sz val="12"/>
        <rFont val="Preeti"/>
      </rPr>
      <t>cf]d zfGtL</t>
    </r>
    <r>
      <rPr>
        <sz val="10"/>
        <rFont val="Preeti"/>
      </rPr>
      <t xml:space="preserve"> देखि नारायणी कला मन्दिर तर्फ सडक कार्पेटिङ गर्ने </t>
    </r>
  </si>
  <si>
    <r>
      <t xml:space="preserve">Hof]lt dfu{ </t>
    </r>
    <r>
      <rPr>
        <sz val="11"/>
        <rFont val="Preeti"/>
      </rPr>
      <t xml:space="preserve">पिच </t>
    </r>
    <r>
      <rPr>
        <sz val="14"/>
        <rFont val="Preeti"/>
      </rPr>
      <t>lgdf0f{</t>
    </r>
  </si>
  <si>
    <t>अदैत चोक देखिविशाल चोक सडक पिच पुनM निर्माण</t>
  </si>
  <si>
    <t>s[lif lasfz uNnL ;8s lkr k'gM lgdf0f{</t>
  </si>
  <si>
    <r>
      <t xml:space="preserve">j8f g+= !# sf] l;dfgf /fdk'/ ;8s sfhLdfg &gt;]i7sf] 3/ b]lv pQ/ hfgsLrf]s x'Fb} huGgfy rf]s </t>
    </r>
    <r>
      <rPr>
        <sz val="11"/>
        <rFont val="Preeti"/>
      </rPr>
      <t xml:space="preserve">ग्राभेल गर्ने कार्य </t>
    </r>
  </si>
  <si>
    <r>
      <t xml:space="preserve">j8f g+= !# sf] l;dfgf  b]lv  klZrd tkm{ ljZj k|sfz :s"n x'Fb} d+unk'/ lg=df-lj= ;Dd </t>
    </r>
    <r>
      <rPr>
        <sz val="11"/>
        <rFont val="Preeti"/>
      </rPr>
      <t xml:space="preserve">ग्राभेल गर्ने कार्य </t>
    </r>
  </si>
  <si>
    <r>
      <t xml:space="preserve">d+unk'/ ahf/ af6  pQ/ tkm{ uf=lj=;= rf]s ;Dd </t>
    </r>
    <r>
      <rPr>
        <sz val="11"/>
        <rFont val="Preeti"/>
      </rPr>
      <t>ग्राभेल गर्ने कार्य</t>
    </r>
    <r>
      <rPr>
        <sz val="14"/>
        <rFont val="Preeti"/>
      </rPr>
      <t xml:space="preserve"> </t>
    </r>
  </si>
  <si>
    <r>
      <t xml:space="preserve">b08kf0fL ;fksf]6fsf] 3/ b]lv blIf0f tkm{ cf}ifwL </t>
    </r>
    <r>
      <rPr>
        <sz val="12"/>
        <rFont val="Times New Roman"/>
        <family val="1"/>
      </rPr>
      <t>Factory</t>
    </r>
    <r>
      <rPr>
        <sz val="14"/>
        <rFont val="Preeti"/>
      </rPr>
      <t xml:space="preserve"> x'Fb} wfg{] rf]s </t>
    </r>
    <r>
      <rPr>
        <sz val="11"/>
        <rFont val="Preeti"/>
      </rPr>
      <t xml:space="preserve">ग्राभेल गर्ने कार्य </t>
    </r>
  </si>
  <si>
    <r>
      <t xml:space="preserve">d+unk'/ ahf/ af6  rf}tf/L6f]n x'Fb} /fh s'df/ b/fO 3/ ;Dd </t>
    </r>
    <r>
      <rPr>
        <sz val="11"/>
        <rFont val="Preeti"/>
      </rPr>
      <t>ग्राभेल गर्ने कार्य</t>
    </r>
    <r>
      <rPr>
        <sz val="14"/>
        <rFont val="Preeti"/>
      </rPr>
      <t xml:space="preserve"> </t>
    </r>
  </si>
  <si>
    <r>
      <t xml:space="preserve">gd'gfrf]s b]lv lztnrf]s ;Dd </t>
    </r>
    <r>
      <rPr>
        <sz val="11"/>
        <rFont val="Preeti"/>
      </rPr>
      <t xml:space="preserve">ग्राभेल गर्ने कार्य </t>
    </r>
  </si>
  <si>
    <r>
      <t xml:space="preserve">&gt;L;/ sf] 3/ b]lv klZrd tkm uf=lj=;= rf]s </t>
    </r>
    <r>
      <rPr>
        <sz val="11"/>
        <rFont val="Preeti"/>
      </rPr>
      <t xml:space="preserve">ग्राभेल गर्ने कार्य </t>
    </r>
  </si>
  <si>
    <t>/f=lg=df= lj= ;/0fk'/ ef}lts lgdf{0f</t>
  </si>
  <si>
    <r>
      <t xml:space="preserve">दुर्गा शेष कान्त उ= मा= वि= </t>
    </r>
    <r>
      <rPr>
        <sz val="14"/>
        <rFont val="Preeti"/>
      </rPr>
      <t>ef}lts lgdf{0f</t>
    </r>
  </si>
  <si>
    <r>
      <t>j8f g++ @! sf] l;dfgf af6 bIfL0f gGb' k08Ltsf] l;dfgf ljr sf] af6f] sL/0f rf]s x'b} ejfgL bjf8Lsf] 3/rf]s af6 k]j{ xLd/fh bjf8Lsf] 3/b]vL bIfL0f s]zj 9'</t>
    </r>
    <r>
      <rPr>
        <sz val="14"/>
        <rFont val="Shangrila Numeric"/>
      </rPr>
      <t>Ë</t>
    </r>
    <r>
      <rPr>
        <sz val="14"/>
        <rFont val="Preeti"/>
      </rPr>
      <t xml:space="preserve">ufgf sf] 3/ ;Dd af6f] u|fj]n   </t>
    </r>
  </si>
  <si>
    <r>
      <t xml:space="preserve">cfs[lt dfu{ af6 bIfL0f l;jx/L rf]s  ;Ddsf] af6f] </t>
    </r>
    <r>
      <rPr>
        <sz val="11"/>
        <rFont val="Preeti"/>
      </rPr>
      <t>सडक ग्राभेल गर्ने कार्य</t>
    </r>
  </si>
  <si>
    <t>शिब पञ्चायन मन्दिर बाट पुर्ब गौचरणकोको उत्तर पट्टिबाट राधापुर कालिका मन्दिर हुदै कालिका मन्दिरको दक्षिणबाट पुर्ब २२ नं= वडा सिमाना सम्म सडक ग्राभेल</t>
  </si>
  <si>
    <t xml:space="preserve">ejgf rf]s af6 vu]/L l;rf+O{sf] ^ g+= ;fvfsf] d'xfg ;Dd u|fj]n ug]{ sfo{ </t>
  </si>
  <si>
    <r>
      <t xml:space="preserve">6fpgrf]s u0f]z kf}8]nsf] 3/ b]lv pQ/ u'?Ho" 6f]n x\Fb} cd/ p= df= lj= af6 klZrd /fd dlGb/ ;Dd </t>
    </r>
    <r>
      <rPr>
        <sz val="11"/>
        <rFont val="Preeti"/>
      </rPr>
      <t>ग्राभेल गर्ने</t>
    </r>
  </si>
  <si>
    <t>d'St/fhsf] rf]s af6 &amp; g+= dw'k'/L hfg] af6f] kg]{ s]?Ëf 3f]nsf] k'n dd{t</t>
  </si>
  <si>
    <r>
      <t>vu]/L l;rfO{ zfvf g= # sf] !&amp; g+= ;fO{kmg b]vL s'dLof rf]s x'b} c p df jL s'nf] nfOlg</t>
    </r>
    <r>
      <rPr>
        <sz val="14"/>
        <rFont val="Shangrila Numeric"/>
      </rPr>
      <t>Ë</t>
    </r>
  </si>
  <si>
    <t>!! / !@ sf] 3f]n ahf/ b]vL cfwf/ g;{/L lkr k'gM lgdf{0f</t>
  </si>
  <si>
    <t>cGo sfo{qmd</t>
  </si>
  <si>
    <t>e/tk'/ j8f g+= ^ O{lG8og k]G;g SofDk ;8s af6 kZrLd tkm{ uPsf]  ;8s lkr lgd{f0f -k|]d ;fksf]6fsf] 3/ cuf8L_</t>
  </si>
  <si>
    <t xml:space="preserve">e/tk''/ j8f g+= &amp; j8f sfof{no 6fO{u/ rf]s af6 /fdk'/ ;8s hf]8g] ;8ssf] af+sL v08 ;8s lkr lgd{f0f </t>
  </si>
  <si>
    <t>e/tk''/ j8f g+= @ /d]z sdf{rfo{ sf] 3/ nfO{g ;8s lkr lgd{f0f efg' dfu{</t>
  </si>
  <si>
    <t>dfu ug]{ lgsfosf] gfd</t>
  </si>
  <si>
    <t>zx/L ljsf; dGqfno</t>
  </si>
  <si>
    <t>ef}lts of]hgf tyf lgdf{0f dGqfno</t>
  </si>
  <si>
    <t>ko{6g tyf ;+:s[lt dGqfno</t>
  </si>
  <si>
    <t>l;+rfO{ dGqfno -hnpTkGg k|sf]k lgoGq0f_</t>
  </si>
  <si>
    <t>;+l3o dfdLnf tyf :yflgo ljsf; dGqfno</t>
  </si>
  <si>
    <t>lj=kL= gu/ jg ko{6g pWofog sfo{qmd</t>
  </si>
  <si>
    <r>
      <t xml:space="preserve">lbofnf] j+unf cuf8L rf/ lj3fxdf </t>
    </r>
    <r>
      <rPr>
        <sz val="12"/>
        <color theme="1"/>
        <rFont val="Arial"/>
        <family val="2"/>
      </rPr>
      <t>Children Park</t>
    </r>
    <r>
      <rPr>
        <sz val="14"/>
        <color theme="1"/>
        <rFont val="Preeti"/>
      </rPr>
      <t xml:space="preserve"> lgdf{0f</t>
    </r>
  </si>
  <si>
    <r>
      <rPr>
        <sz val="12"/>
        <color theme="1"/>
        <rFont val="Arial"/>
        <family val="2"/>
      </rPr>
      <t>Land fill Site</t>
    </r>
    <r>
      <rPr>
        <sz val="14"/>
        <color theme="1"/>
        <rFont val="Preeti"/>
      </rPr>
      <t xml:space="preserve"> lgdf{0f k/Lof]hgf</t>
    </r>
  </si>
  <si>
    <t>s]?8 3f]n ;+/If0f tyf x/Lofln k|jwg</t>
  </si>
  <si>
    <t>k'+uL vf]nf ;+/If0f tyf x/Lofln k|jwg</t>
  </si>
  <si>
    <t>rqmky cfof]hgf ljw'lto /]n ;lxtsf] cjwf/0ff</t>
  </si>
  <si>
    <r>
      <t xml:space="preserve">g]kfn ;/sf/ </t>
    </r>
    <r>
      <rPr>
        <sz val="10"/>
        <color theme="1"/>
        <rFont val="Calibri"/>
        <family val="2"/>
      </rPr>
      <t xml:space="preserve">/ PPP/City </t>
    </r>
    <r>
      <rPr>
        <sz val="12"/>
        <color theme="1"/>
        <rFont val="Calibri"/>
        <family val="2"/>
      </rPr>
      <t>net member countries</t>
    </r>
  </si>
  <si>
    <t>g]kfn ;/sf/ ;+l3o dfdLnf tyf :yflgo ljsf; dGqfno</t>
  </si>
  <si>
    <t>g]kfn ;/sf/ ko{6g tyf ;+:s[lt dGqfno</t>
  </si>
  <si>
    <t>g]kfn ;/sf/ ko{6g tyf ;+:s[lt dGqfno / g]kfn 6{;</t>
  </si>
  <si>
    <r>
      <t xml:space="preserve">आ.व. ०७२-०७३ नेपाल सरकार </t>
    </r>
    <r>
      <rPr>
        <sz val="14"/>
        <color theme="1"/>
        <rFont val="Preeti"/>
      </rPr>
      <t xml:space="preserve">zx/L ljsf; dGqfno </t>
    </r>
    <r>
      <rPr>
        <sz val="12"/>
        <color theme="1"/>
        <rFont val="Calibri"/>
        <family val="2"/>
        <scheme val="minor"/>
      </rPr>
      <t>संग माग गर्ने आयोजनाहरू</t>
    </r>
  </si>
  <si>
    <r>
      <t xml:space="preserve">आ.व. ०७२-०७३ नेपाल सरकार </t>
    </r>
    <r>
      <rPr>
        <sz val="14.5"/>
        <color theme="1"/>
        <rFont val="Preeti"/>
      </rPr>
      <t xml:space="preserve">ef}lts of]hgf tyf lgdf{0f dGqfno </t>
    </r>
    <r>
      <rPr>
        <sz val="12"/>
        <color theme="1"/>
        <rFont val="Calibri"/>
        <family val="2"/>
        <scheme val="minor"/>
      </rPr>
      <t>संग माग गर्ने आयोजनाहरू</t>
    </r>
  </si>
  <si>
    <r>
      <t>आ.व. ०७२-०७३ नेपाल सरकार</t>
    </r>
    <r>
      <rPr>
        <sz val="14.5"/>
        <color theme="1"/>
        <rFont val="Preeti"/>
      </rPr>
      <t xml:space="preserve"> ko{6g tyf ;+:s[lt dGqfno </t>
    </r>
    <r>
      <rPr>
        <sz val="12"/>
        <color theme="1"/>
        <rFont val="Calibri"/>
        <family val="2"/>
        <scheme val="minor"/>
      </rPr>
      <t>संग माग गर्ने आयोजनाहरू</t>
    </r>
  </si>
  <si>
    <r>
      <t xml:space="preserve">g]kfn ;/sf/ ef}lts of]hgf tyf lgdf{0f dGqfno </t>
    </r>
    <r>
      <rPr>
        <sz val="10"/>
        <color theme="1"/>
        <rFont val="Calibri"/>
        <family val="2"/>
      </rPr>
      <t xml:space="preserve">/ PPP/City </t>
    </r>
    <r>
      <rPr>
        <sz val="12"/>
        <color theme="1"/>
        <rFont val="Calibri"/>
        <family val="2"/>
      </rPr>
      <t>net member countries</t>
    </r>
  </si>
  <si>
    <r>
      <t>आ.व. ०७२-०७३ नेपाल सरकार</t>
    </r>
    <r>
      <rPr>
        <sz val="14.5"/>
        <color theme="1"/>
        <rFont val="Preeti"/>
      </rPr>
      <t xml:space="preserve"> l;+rfO{ dGqfno -hnpTkGg k|sf]k lgoGq0f_ </t>
    </r>
    <r>
      <rPr>
        <sz val="12"/>
        <color theme="1"/>
        <rFont val="Calibri"/>
        <family val="2"/>
        <scheme val="minor"/>
      </rPr>
      <t>संग माग गर्ने आयोजनाहरू</t>
    </r>
  </si>
  <si>
    <t xml:space="preserve"> </t>
  </si>
  <si>
    <t>आ.व. ०७२-०७३ मा जगेडाकोष बाट सञ्चालित कार्याक्रमहरू</t>
  </si>
  <si>
    <t>जगेडा कोष</t>
  </si>
  <si>
    <t>उप-महा नगरपालिका</t>
  </si>
  <si>
    <t>साविक मङगलपुरको फुर्तिचोक देखि टिवल धारा चोक,लाला चोक,ज्ञानेश्वर चोक हुदै ज्ञनेश्वर मनोरञ्जन पार्कको गेट सम्म सडक पिच निर्माण</t>
  </si>
  <si>
    <t>१५,१६,१७,१८</t>
  </si>
  <si>
    <t>साविक फुलबारि गा वि स को सयुक्त वडा अफिस कार्यलुय चोकबाट पुर्व पश्चिम दुवै तर्फ सडक पिच निर्माण</t>
  </si>
  <si>
    <t>साविक शिबनगर गा वि स को वडा न २३ जल्पारोड बाट पार्बतीपुर जाने सडकसम्म सडक पिच</t>
  </si>
  <si>
    <t>साविक शिबनगर गा वि स को वरको बोट चोक बाट गीतानगर हुलाकि सडक सम्म</t>
  </si>
  <si>
    <t>२४,२५</t>
  </si>
  <si>
    <t>साविक पटिहानी गा वि स को पकौडि चोकबाट (धनौजि) बाट गगां नगरहुदै सितामाई तर्फको सडक पिच निर्माण</t>
  </si>
  <si>
    <t xml:space="preserve">साविक गीतानगर गा वि स को केशरबाग हिमालय डेरि बाट सितामाई तर्फ जाने सडक पिच निर्माण   </t>
  </si>
  <si>
    <t>२१,२२,२३</t>
  </si>
  <si>
    <t>श्रावण महिना सम्मको मासिक प्रगती विवरण</t>
  </si>
  <si>
    <t>इकाई</t>
  </si>
  <si>
    <t>बार्षिक भौतिक लक्ष्य</t>
  </si>
  <si>
    <t>बार्षिक बजेट</t>
  </si>
  <si>
    <t>प्रगती प्रतिशत</t>
  </si>
  <si>
    <t>कार्य सञ्चान हुने स्थान</t>
  </si>
  <si>
    <t>लाभान्वित वर्ग</t>
  </si>
  <si>
    <t>अन्य</t>
  </si>
  <si>
    <t>पिछाडिएको वर्ग</t>
  </si>
  <si>
    <t>महिला</t>
  </si>
  <si>
    <t>बालबालिका</t>
  </si>
  <si>
    <t>पुरूष</t>
  </si>
  <si>
    <t xml:space="preserve">महिला </t>
  </si>
  <si>
    <t>कि मि</t>
  </si>
  <si>
    <t>जगेडाकोष बाट संञ्चालन हुने योजनाहरू</t>
  </si>
  <si>
    <t>15,16,17 &amp; 18</t>
  </si>
  <si>
    <t>24 &amp; 25</t>
  </si>
  <si>
    <t>26,27,28 &amp; 29</t>
  </si>
  <si>
    <t>21,21 &amp; 23</t>
  </si>
</sst>
</file>

<file path=xl/styles.xml><?xml version="1.0" encoding="utf-8"?>
<styleSheet xmlns="http://schemas.openxmlformats.org/spreadsheetml/2006/main">
  <numFmts count="5">
    <numFmt numFmtId="43" formatCode="_(* #,##0.00_);_(* \(#,##0.00\);_(* &quot;-&quot;??_);_(@_)"/>
    <numFmt numFmtId="164" formatCode="_(* #,##0_);_(* \(#,##0\);_(* &quot;-&quot;??_);_(@_)"/>
    <numFmt numFmtId="165" formatCode="[$-4000439]0"/>
    <numFmt numFmtId="166" formatCode="#,##0.0"/>
    <numFmt numFmtId="167" formatCode="#,##0.000"/>
  </numFmts>
  <fonts count="56">
    <font>
      <sz val="11"/>
      <color theme="1"/>
      <name val="Calibri"/>
      <family val="2"/>
      <scheme val="minor"/>
    </font>
    <font>
      <sz val="12"/>
      <color theme="1"/>
      <name val="Calibri"/>
      <family val="2"/>
      <scheme val="minor"/>
    </font>
    <font>
      <sz val="11"/>
      <color theme="1"/>
      <name val="Calibri"/>
      <family val="2"/>
      <scheme val="minor"/>
    </font>
    <font>
      <sz val="14"/>
      <color theme="1"/>
      <name val="Preeti"/>
    </font>
    <font>
      <sz val="9"/>
      <name val="Preeti"/>
    </font>
    <font>
      <sz val="10"/>
      <name val="Preeti"/>
    </font>
    <font>
      <sz val="14"/>
      <name val="Preeti"/>
    </font>
    <font>
      <sz val="12"/>
      <name val="Preeti"/>
    </font>
    <font>
      <b/>
      <sz val="16"/>
      <name val="Preeti"/>
    </font>
    <font>
      <b/>
      <sz val="12"/>
      <name val="Preeti"/>
    </font>
    <font>
      <sz val="11"/>
      <name val="Preeti"/>
    </font>
    <font>
      <sz val="10"/>
      <name val="Arial"/>
      <family val="2"/>
    </font>
    <font>
      <b/>
      <sz val="11"/>
      <name val="Shangrila Numeric"/>
    </font>
    <font>
      <sz val="11"/>
      <name val="Shangrila Numeric"/>
    </font>
    <font>
      <sz val="11"/>
      <color indexed="8"/>
      <name val="Calibri"/>
      <family val="2"/>
    </font>
    <font>
      <sz val="12"/>
      <name val="Shangrila Numeric"/>
    </font>
    <font>
      <sz val="15"/>
      <name val="Preeti"/>
    </font>
    <font>
      <sz val="14"/>
      <name val="Shangrila Numeric"/>
    </font>
    <font>
      <sz val="14.5"/>
      <name val="Preeti"/>
    </font>
    <font>
      <sz val="11.5"/>
      <name val="Preeti"/>
    </font>
    <font>
      <sz val="12"/>
      <name val="Arial"/>
      <family val="2"/>
    </font>
    <font>
      <sz val="16"/>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sz val="12"/>
      <color indexed="8"/>
      <name val="Shangrila Numeric"/>
    </font>
    <font>
      <b/>
      <sz val="12"/>
      <color indexed="8"/>
      <name val="Shangrila Numeric"/>
    </font>
    <font>
      <b/>
      <sz val="20"/>
      <name val="Preeti"/>
    </font>
    <font>
      <sz val="11"/>
      <name val="Calibri"/>
      <family val="2"/>
      <scheme val="minor"/>
    </font>
    <font>
      <b/>
      <sz val="14"/>
      <name val="Preeti"/>
    </font>
    <font>
      <sz val="12"/>
      <name val="Times New Roman"/>
      <family val="1"/>
    </font>
    <font>
      <b/>
      <sz val="10"/>
      <name val="Preeti"/>
    </font>
    <font>
      <sz val="16"/>
      <name val="Preeti"/>
    </font>
    <font>
      <sz val="12"/>
      <name val="Nepali_DLS_I"/>
      <family val="5"/>
    </font>
    <font>
      <b/>
      <sz val="12"/>
      <name val="Nepali_DLS_I"/>
      <family val="5"/>
    </font>
    <font>
      <sz val="11"/>
      <name val="Fantasy himali"/>
    </font>
    <font>
      <b/>
      <sz val="14.5"/>
      <name val="Preeti"/>
    </font>
    <font>
      <sz val="9"/>
      <name val="Calibri"/>
      <family val="2"/>
    </font>
    <font>
      <sz val="9"/>
      <name val="Calibri"/>
      <family val="1"/>
      <scheme val="minor"/>
    </font>
    <font>
      <sz val="14"/>
      <name val="Calibri"/>
      <family val="1"/>
      <scheme val="minor"/>
    </font>
    <font>
      <sz val="13"/>
      <name val="Preeti"/>
    </font>
    <font>
      <b/>
      <sz val="10"/>
      <name val="Fontasy Himali"/>
      <family val="5"/>
    </font>
    <font>
      <i/>
      <sz val="11"/>
      <name val="Calibri"/>
      <family val="2"/>
      <scheme val="minor"/>
    </font>
    <font>
      <b/>
      <sz val="13"/>
      <color theme="1"/>
      <name val="Preeti"/>
    </font>
    <font>
      <sz val="12"/>
      <color theme="1"/>
      <name val="Arial"/>
      <family val="2"/>
    </font>
    <font>
      <sz val="10"/>
      <color theme="1"/>
      <name val="Calibri"/>
      <family val="2"/>
    </font>
    <font>
      <sz val="12"/>
      <color theme="1"/>
      <name val="Calibri"/>
      <family val="2"/>
    </font>
    <font>
      <sz val="14.5"/>
      <color theme="1"/>
      <name val="Preeti"/>
    </font>
    <font>
      <sz val="16"/>
      <color indexed="8"/>
      <name val="Shangrila Numeric"/>
    </font>
    <font>
      <sz val="18"/>
      <color theme="1"/>
      <name val="Calibri"/>
      <family val="2"/>
      <scheme val="minor"/>
    </font>
    <font>
      <b/>
      <sz val="10"/>
      <color theme="1"/>
      <name val="Calibri"/>
      <family val="2"/>
      <scheme val="minor"/>
    </font>
    <font>
      <sz val="10"/>
      <color indexed="8"/>
      <name val="Shangrila Numeric"/>
    </font>
    <font>
      <b/>
      <sz val="10"/>
      <color indexed="8"/>
      <name val="Shangrila Numeric"/>
    </font>
    <font>
      <sz val="16"/>
      <color indexed="8"/>
      <name val="Preeti"/>
    </font>
    <font>
      <sz val="12"/>
      <name val="Shangrila "/>
    </font>
    <font>
      <sz val="10"/>
      <name val="Shangrila "/>
    </font>
  </fonts>
  <fills count="3">
    <fill>
      <patternFill patternType="none"/>
    </fill>
    <fill>
      <patternFill patternType="gray125"/>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s>
  <cellStyleXfs count="6">
    <xf numFmtId="0" fontId="0" fillId="0" borderId="0"/>
    <xf numFmtId="43" fontId="2" fillId="0" borderId="0" applyFont="0" applyFill="0" applyBorder="0" applyAlignment="0" applyProtection="0"/>
    <xf numFmtId="43" fontId="11" fillId="0" borderId="0" applyFont="0" applyFill="0" applyBorder="0" applyAlignment="0" applyProtection="0"/>
    <xf numFmtId="0" fontId="2" fillId="0" borderId="0"/>
    <xf numFmtId="43" fontId="14" fillId="0" borderId="0" applyFont="0" applyFill="0" applyBorder="0" applyAlignment="0" applyProtection="0"/>
    <xf numFmtId="0" fontId="11" fillId="0" borderId="0"/>
  </cellStyleXfs>
  <cellXfs count="163">
    <xf numFmtId="0" fontId="0" fillId="0" borderId="0" xfId="0"/>
    <xf numFmtId="0" fontId="0" fillId="0" borderId="0" xfId="0"/>
    <xf numFmtId="0" fontId="0" fillId="0" borderId="0" xfId="0" applyAlignment="1">
      <alignment horizontal="center"/>
    </xf>
    <xf numFmtId="166" fontId="0" fillId="0" borderId="0" xfId="0" applyNumberFormat="1"/>
    <xf numFmtId="165" fontId="0" fillId="0" borderId="0" xfId="0" applyNumberFormat="1"/>
    <xf numFmtId="0" fontId="28" fillId="0" borderId="0" xfId="0" applyFont="1"/>
    <xf numFmtId="0" fontId="28" fillId="0" borderId="0" xfId="0" applyFont="1" applyFill="1"/>
    <xf numFmtId="0" fontId="28" fillId="0" borderId="0" xfId="0" applyFont="1" applyFill="1" applyAlignment="1">
      <alignment horizontal="justify" vertical="justify"/>
    </xf>
    <xf numFmtId="164" fontId="28" fillId="0" borderId="0" xfId="0" applyNumberFormat="1" applyFont="1" applyFill="1"/>
    <xf numFmtId="0" fontId="42" fillId="0" borderId="0" xfId="0" applyFont="1" applyFill="1"/>
    <xf numFmtId="0" fontId="28" fillId="0" borderId="0" xfId="0" applyFont="1" applyAlignment="1">
      <alignment horizontal="justify" vertical="justify"/>
    </xf>
    <xf numFmtId="43" fontId="28" fillId="0" borderId="0" xfId="0" applyNumberFormat="1" applyFont="1"/>
    <xf numFmtId="0" fontId="8" fillId="0" borderId="6" xfId="0" applyFont="1" applyFill="1" applyBorder="1" applyAlignment="1">
      <alignment horizontal="center" vertical="top" wrapText="1"/>
    </xf>
    <xf numFmtId="0" fontId="8" fillId="0" borderId="7" xfId="0" applyFont="1" applyFill="1" applyBorder="1" applyAlignment="1">
      <alignment horizontal="left" vertical="center" wrapText="1"/>
    </xf>
    <xf numFmtId="0" fontId="29" fillId="0" borderId="7" xfId="0" applyFont="1" applyFill="1" applyBorder="1" applyAlignment="1">
      <alignment horizontal="center" vertical="top" wrapText="1"/>
    </xf>
    <xf numFmtId="0" fontId="29" fillId="0" borderId="7" xfId="0" applyFont="1" applyFill="1" applyBorder="1" applyAlignment="1">
      <alignment vertical="top" wrapText="1"/>
    </xf>
    <xf numFmtId="0" fontId="32" fillId="0" borderId="8" xfId="0" applyFont="1" applyFill="1" applyBorder="1" applyAlignment="1">
      <alignment horizontal="center"/>
    </xf>
    <xf numFmtId="0" fontId="18" fillId="0" borderId="9" xfId="0" applyFont="1" applyBorder="1" applyAlignment="1">
      <alignment horizontal="right" vertical="top" wrapText="1"/>
    </xf>
    <xf numFmtId="0" fontId="10" fillId="0" borderId="1" xfId="0" applyFont="1" applyBorder="1" applyAlignment="1">
      <alignment horizontal="left" vertical="top" wrapText="1"/>
    </xf>
    <xf numFmtId="164" fontId="33" fillId="0" borderId="1" xfId="1" applyNumberFormat="1" applyFont="1" applyBorder="1" applyAlignment="1">
      <alignment horizontal="left" vertical="top"/>
    </xf>
    <xf numFmtId="0" fontId="29" fillId="0" borderId="1" xfId="0" applyFont="1" applyFill="1" applyBorder="1" applyAlignment="1">
      <alignment horizontal="center" vertical="top" wrapText="1"/>
    </xf>
    <xf numFmtId="0" fontId="29" fillId="0" borderId="1" xfId="0" applyFont="1" applyFill="1" applyBorder="1" applyAlignment="1">
      <alignment vertical="top" wrapText="1"/>
    </xf>
    <xf numFmtId="0" fontId="32" fillId="0" borderId="10" xfId="0" applyFont="1" applyFill="1" applyBorder="1" applyAlignment="1">
      <alignment horizontal="center"/>
    </xf>
    <xf numFmtId="0" fontId="6" fillId="0" borderId="1" xfId="0" applyFont="1" applyBorder="1" applyAlignment="1">
      <alignment horizontal="left" vertical="top" wrapText="1"/>
    </xf>
    <xf numFmtId="164" fontId="34" fillId="0" borderId="1" xfId="1" applyNumberFormat="1" applyFont="1" applyBorder="1" applyAlignment="1">
      <alignment horizontal="left" vertical="top"/>
    </xf>
    <xf numFmtId="0" fontId="35" fillId="0" borderId="10" xfId="0" applyFont="1" applyBorder="1"/>
    <xf numFmtId="0" fontId="36" fillId="0" borderId="9" xfId="0" applyFont="1" applyBorder="1" applyAlignment="1">
      <alignment horizontal="center" vertical="top" wrapText="1"/>
    </xf>
    <xf numFmtId="0" fontId="9" fillId="0" borderId="1" xfId="0" applyFont="1" applyBorder="1" applyAlignment="1">
      <alignment horizontal="right" vertical="top" wrapText="1"/>
    </xf>
    <xf numFmtId="0" fontId="29" fillId="0" borderId="9" xfId="0" applyFont="1" applyBorder="1" applyAlignment="1">
      <alignment horizontal="center" vertical="top" wrapText="1"/>
    </xf>
    <xf numFmtId="0" fontId="29" fillId="0" borderId="1" xfId="0" applyFont="1" applyBorder="1" applyAlignment="1">
      <alignment horizontal="left" vertical="top" wrapText="1"/>
    </xf>
    <xf numFmtId="0" fontId="12" fillId="0" borderId="9" xfId="0" applyFont="1" applyFill="1" applyBorder="1"/>
    <xf numFmtId="0" fontId="6" fillId="0" borderId="9" xfId="0" applyFont="1" applyBorder="1" applyAlignment="1">
      <alignment horizontal="right" vertical="top" wrapText="1"/>
    </xf>
    <xf numFmtId="0" fontId="7" fillId="0" borderId="1" xfId="0" applyFont="1" applyFill="1" applyBorder="1" applyAlignment="1">
      <alignment horizontal="left" vertical="top" wrapText="1"/>
    </xf>
    <xf numFmtId="0" fontId="7" fillId="0" borderId="1" xfId="0" applyFont="1" applyBorder="1" applyAlignment="1">
      <alignment horizontal="left" vertical="top" wrapText="1"/>
    </xf>
    <xf numFmtId="164" fontId="33" fillId="0" borderId="1" xfId="0" applyNumberFormat="1" applyFont="1" applyFill="1" applyBorder="1" applyAlignment="1">
      <alignment horizontal="left" vertical="top"/>
    </xf>
    <xf numFmtId="164" fontId="33" fillId="0" borderId="1" xfId="0" applyNumberFormat="1" applyFont="1" applyBorder="1" applyAlignment="1">
      <alignment vertical="top"/>
    </xf>
    <xf numFmtId="0" fontId="6" fillId="0" borderId="9" xfId="0" applyFont="1" applyBorder="1" applyAlignment="1">
      <alignment horizontal="center" vertical="top" wrapText="1"/>
    </xf>
    <xf numFmtId="0" fontId="5" fillId="0" borderId="1" xfId="0" applyFont="1" applyBorder="1" applyAlignment="1">
      <alignment horizontal="left" vertical="top" wrapText="1"/>
    </xf>
    <xf numFmtId="0" fontId="29" fillId="0" borderId="1" xfId="0" applyFont="1" applyBorder="1" applyAlignment="1">
      <alignment horizontal="right" vertical="top" wrapText="1"/>
    </xf>
    <xf numFmtId="0" fontId="13" fillId="0" borderId="9" xfId="0" applyFont="1" applyFill="1" applyBorder="1"/>
    <xf numFmtId="0" fontId="16" fillId="0" borderId="1" xfId="0" applyFont="1" applyBorder="1" applyAlignment="1">
      <alignment horizontal="left" vertical="top" wrapText="1"/>
    </xf>
    <xf numFmtId="0" fontId="10" fillId="0" borderId="1" xfId="0" applyFont="1" applyBorder="1" applyAlignment="1">
      <alignment vertical="top" wrapText="1"/>
    </xf>
    <xf numFmtId="0" fontId="32" fillId="0" borderId="1" xfId="0" applyFont="1" applyBorder="1" applyAlignment="1">
      <alignment horizontal="left" vertical="top" wrapText="1"/>
    </xf>
    <xf numFmtId="0" fontId="17" fillId="0" borderId="9" xfId="0" applyFont="1" applyFill="1" applyBorder="1"/>
    <xf numFmtId="0" fontId="15" fillId="0" borderId="9" xfId="0" applyFont="1" applyFill="1" applyBorder="1"/>
    <xf numFmtId="0" fontId="40" fillId="0" borderId="1" xfId="0" applyFont="1" applyBorder="1" applyAlignment="1">
      <alignment horizontal="left" vertical="top" wrapText="1"/>
    </xf>
    <xf numFmtId="0" fontId="7" fillId="0" borderId="1" xfId="0" applyFont="1" applyBorder="1" applyAlignment="1">
      <alignment vertical="top" wrapText="1"/>
    </xf>
    <xf numFmtId="0" fontId="19" fillId="0" borderId="1" xfId="0" applyFont="1" applyBorder="1" applyAlignment="1">
      <alignment horizontal="left" vertical="top" wrapText="1"/>
    </xf>
    <xf numFmtId="0" fontId="18" fillId="0" borderId="1" xfId="0" applyFont="1" applyBorder="1" applyAlignment="1">
      <alignment horizontal="left" vertical="top" wrapText="1"/>
    </xf>
    <xf numFmtId="164" fontId="41" fillId="0" borderId="11" xfId="1" applyNumberFormat="1" applyFont="1" applyBorder="1" applyAlignment="1">
      <alignment horizontal="right" vertical="top" wrapText="1"/>
    </xf>
    <xf numFmtId="0" fontId="29" fillId="0" borderId="12" xfId="0" applyFont="1" applyBorder="1" applyAlignment="1">
      <alignment horizontal="right" vertical="top" wrapText="1"/>
    </xf>
    <xf numFmtId="164" fontId="34" fillId="0" borderId="12" xfId="1" applyNumberFormat="1" applyFont="1" applyBorder="1" applyAlignment="1">
      <alignment horizontal="right" vertical="top" wrapText="1"/>
    </xf>
    <xf numFmtId="0" fontId="35" fillId="0" borderId="13" xfId="0" applyFont="1" applyBorder="1"/>
    <xf numFmtId="0" fontId="24" fillId="0" borderId="3" xfId="0" applyFont="1" applyBorder="1" applyAlignment="1">
      <alignment horizontal="center"/>
    </xf>
    <xf numFmtId="0" fontId="24" fillId="0" borderId="4" xfId="0" applyFont="1" applyBorder="1" applyAlignment="1">
      <alignment horizontal="center"/>
    </xf>
    <xf numFmtId="0" fontId="24" fillId="0" borderId="5" xfId="0" applyFont="1" applyBorder="1" applyAlignment="1">
      <alignment horizontal="center"/>
    </xf>
    <xf numFmtId="165" fontId="23" fillId="0" borderId="6" xfId="0" applyNumberFormat="1" applyFont="1" applyBorder="1" applyAlignment="1">
      <alignment horizontal="center"/>
    </xf>
    <xf numFmtId="165" fontId="23" fillId="0" borderId="7" xfId="0" applyNumberFormat="1" applyFont="1" applyBorder="1" applyAlignment="1">
      <alignment horizontal="center"/>
    </xf>
    <xf numFmtId="0" fontId="23" fillId="0" borderId="7" xfId="0" applyFont="1" applyBorder="1" applyAlignment="1">
      <alignment wrapText="1"/>
    </xf>
    <xf numFmtId="166" fontId="25" fillId="0" borderId="7" xfId="0" applyNumberFormat="1" applyFont="1" applyBorder="1"/>
    <xf numFmtId="167" fontId="25" fillId="0" borderId="8" xfId="0" applyNumberFormat="1" applyFont="1" applyBorder="1"/>
    <xf numFmtId="165" fontId="23" fillId="0" borderId="9" xfId="0" applyNumberFormat="1" applyFont="1" applyBorder="1" applyAlignment="1">
      <alignment horizontal="center"/>
    </xf>
    <xf numFmtId="165" fontId="23" fillId="0" borderId="1" xfId="0" applyNumberFormat="1" applyFont="1" applyBorder="1" applyAlignment="1">
      <alignment horizontal="center"/>
    </xf>
    <xf numFmtId="0" fontId="23" fillId="0" borderId="1" xfId="0" applyFont="1" applyBorder="1" applyAlignment="1">
      <alignment wrapText="1"/>
    </xf>
    <xf numFmtId="166" fontId="25" fillId="0" borderId="1" xfId="0" applyNumberFormat="1" applyFont="1" applyBorder="1"/>
    <xf numFmtId="165" fontId="23" fillId="0" borderId="10" xfId="0" applyNumberFormat="1"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2" fillId="0" borderId="12" xfId="0" applyFont="1" applyBorder="1" applyAlignment="1">
      <alignment horizontal="center"/>
    </xf>
    <xf numFmtId="166" fontId="26" fillId="0" borderId="12" xfId="0" applyNumberFormat="1" applyFont="1" applyBorder="1"/>
    <xf numFmtId="0" fontId="23" fillId="0" borderId="13" xfId="0" applyFont="1" applyBorder="1"/>
    <xf numFmtId="0" fontId="24" fillId="0" borderId="14" xfId="0" applyFont="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xf>
    <xf numFmtId="167" fontId="25" fillId="0" borderId="10" xfId="0" applyNumberFormat="1" applyFont="1" applyBorder="1"/>
    <xf numFmtId="0" fontId="22" fillId="0" borderId="12" xfId="0" applyFont="1" applyBorder="1" applyAlignment="1">
      <alignment horizontal="right"/>
    </xf>
    <xf numFmtId="0" fontId="23" fillId="0" borderId="8" xfId="0" applyFont="1" applyBorder="1"/>
    <xf numFmtId="0" fontId="23" fillId="0" borderId="10" xfId="0" applyFont="1" applyBorder="1"/>
    <xf numFmtId="0" fontId="23" fillId="0" borderId="1" xfId="0" applyFont="1" applyBorder="1"/>
    <xf numFmtId="0" fontId="23" fillId="0" borderId="1" xfId="0" applyFont="1" applyBorder="1" applyAlignment="1">
      <alignment horizontal="center"/>
    </xf>
    <xf numFmtId="0" fontId="23" fillId="0" borderId="10" xfId="0" applyFont="1" applyBorder="1" applyAlignment="1">
      <alignment wrapText="1"/>
    </xf>
    <xf numFmtId="0" fontId="6" fillId="0" borderId="17" xfId="0" applyFont="1" applyBorder="1" applyAlignment="1">
      <alignment horizontal="right" vertical="top" wrapText="1"/>
    </xf>
    <xf numFmtId="164" fontId="33" fillId="0" borderId="2" xfId="0" applyNumberFormat="1" applyFont="1" applyFill="1" applyBorder="1" applyAlignment="1">
      <alignment horizontal="left" vertical="top"/>
    </xf>
    <xf numFmtId="164" fontId="33" fillId="0" borderId="2" xfId="0" applyNumberFormat="1" applyFont="1" applyBorder="1" applyAlignment="1">
      <alignment vertical="top"/>
    </xf>
    <xf numFmtId="0" fontId="35" fillId="0" borderId="18" xfId="0" applyFont="1" applyBorder="1"/>
    <xf numFmtId="0" fontId="9" fillId="0" borderId="2" xfId="0" applyFont="1" applyBorder="1" applyAlignment="1">
      <alignment horizontal="left" vertical="top"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43" fillId="0" borderId="15" xfId="0" applyFont="1" applyBorder="1" applyAlignment="1">
      <alignment horizontal="center"/>
    </xf>
    <xf numFmtId="0" fontId="3" fillId="0" borderId="1" xfId="0" applyFont="1" applyBorder="1" applyAlignment="1">
      <alignment wrapText="1"/>
    </xf>
    <xf numFmtId="165" fontId="23" fillId="0" borderId="11" xfId="0" applyNumberFormat="1" applyFont="1" applyBorder="1" applyAlignment="1">
      <alignment horizontal="center"/>
    </xf>
    <xf numFmtId="0" fontId="3" fillId="0" borderId="12" xfId="0" applyFont="1" applyBorder="1" applyAlignment="1">
      <alignment wrapText="1"/>
    </xf>
    <xf numFmtId="0" fontId="3" fillId="0" borderId="12" xfId="0" applyFont="1" applyBorder="1" applyAlignment="1">
      <alignment horizontal="left" vertical="center" wrapText="1"/>
    </xf>
    <xf numFmtId="0" fontId="48" fillId="0" borderId="0" xfId="3" applyFont="1"/>
    <xf numFmtId="0" fontId="50" fillId="0" borderId="14" xfId="0" applyFont="1" applyBorder="1" applyAlignment="1">
      <alignment horizontal="center"/>
    </xf>
    <xf numFmtId="0" fontId="50" fillId="0" borderId="15" xfId="0" applyFont="1" applyBorder="1" applyAlignment="1">
      <alignment horizontal="center"/>
    </xf>
    <xf numFmtId="0" fontId="50" fillId="0" borderId="15" xfId="0" applyFont="1" applyBorder="1" applyAlignment="1">
      <alignment horizontal="center" wrapText="1"/>
    </xf>
    <xf numFmtId="0" fontId="50" fillId="0" borderId="16" xfId="0" applyFont="1" applyBorder="1" applyAlignment="1">
      <alignment horizontal="center"/>
    </xf>
    <xf numFmtId="165" fontId="23" fillId="0" borderId="7" xfId="0" applyNumberFormat="1" applyFont="1" applyBorder="1" applyAlignment="1">
      <alignment horizontal="center" wrapText="1"/>
    </xf>
    <xf numFmtId="166" fontId="51" fillId="0" borderId="7" xfId="0" applyNumberFormat="1" applyFont="1" applyBorder="1"/>
    <xf numFmtId="167" fontId="51" fillId="0" borderId="8" xfId="0" applyNumberFormat="1" applyFont="1" applyBorder="1"/>
    <xf numFmtId="0" fontId="23" fillId="0" borderId="1" xfId="0" applyFont="1" applyBorder="1" applyAlignment="1">
      <alignment horizontal="left" wrapText="1"/>
    </xf>
    <xf numFmtId="166" fontId="51" fillId="0" borderId="1" xfId="0" applyNumberFormat="1" applyFont="1" applyBorder="1"/>
    <xf numFmtId="167" fontId="51" fillId="0" borderId="10" xfId="0" applyNumberFormat="1" applyFont="1" applyBorder="1"/>
    <xf numFmtId="165" fontId="23" fillId="0" borderId="1" xfId="0" applyNumberFormat="1" applyFont="1" applyBorder="1" applyAlignment="1">
      <alignment horizontal="center" wrapText="1"/>
    </xf>
    <xf numFmtId="0" fontId="50" fillId="0" borderId="12" xfId="0" applyFont="1" applyBorder="1" applyAlignment="1">
      <alignment horizontal="center"/>
    </xf>
    <xf numFmtId="166" fontId="52" fillId="0" borderId="12" xfId="0" applyNumberFormat="1" applyFont="1" applyBorder="1"/>
    <xf numFmtId="0" fontId="53" fillId="0" borderId="0" xfId="3" applyFont="1"/>
    <xf numFmtId="43" fontId="48" fillId="0" borderId="0" xfId="4" applyFont="1"/>
    <xf numFmtId="0" fontId="25" fillId="0" borderId="0" xfId="3" applyFont="1" applyAlignment="1">
      <alignment horizontal="center"/>
    </xf>
    <xf numFmtId="0" fontId="6" fillId="0" borderId="2" xfId="0" applyFont="1" applyBorder="1" applyAlignment="1">
      <alignment horizontal="left" vertical="top" wrapText="1"/>
    </xf>
    <xf numFmtId="0" fontId="9" fillId="0" borderId="2" xfId="0" applyFont="1" applyBorder="1" applyAlignment="1">
      <alignment horizontal="right" vertical="top" wrapText="1"/>
    </xf>
    <xf numFmtId="0" fontId="31" fillId="0" borderId="7" xfId="0" applyFont="1" applyFill="1" applyBorder="1" applyAlignment="1">
      <alignment horizontal="left" vertical="center" wrapText="1"/>
    </xf>
    <xf numFmtId="0" fontId="29" fillId="0" borderId="20" xfId="0" applyFont="1" applyFill="1" applyBorder="1" applyAlignment="1">
      <alignment vertical="top" wrapText="1"/>
    </xf>
    <xf numFmtId="164" fontId="34" fillId="0" borderId="20" xfId="1" applyNumberFormat="1" applyFont="1" applyBorder="1" applyAlignment="1">
      <alignment horizontal="left" vertical="top"/>
    </xf>
    <xf numFmtId="164" fontId="33" fillId="0" borderId="20" xfId="0" applyNumberFormat="1" applyFont="1" applyBorder="1" applyAlignment="1">
      <alignment vertical="top"/>
    </xf>
    <xf numFmtId="164" fontId="33" fillId="0" borderId="21" xfId="0" applyNumberFormat="1" applyFont="1" applyBorder="1" applyAlignment="1">
      <alignment vertical="top"/>
    </xf>
    <xf numFmtId="164" fontId="34" fillId="0" borderId="22" xfId="1" applyNumberFormat="1" applyFont="1" applyBorder="1" applyAlignment="1">
      <alignment horizontal="right" vertical="top" wrapText="1"/>
    </xf>
    <xf numFmtId="0" fontId="8" fillId="0" borderId="26" xfId="0" applyFont="1" applyFill="1" applyBorder="1" applyAlignment="1">
      <alignment horizontal="center" vertical="top" wrapText="1"/>
    </xf>
    <xf numFmtId="0" fontId="8" fillId="0" borderId="25" xfId="0" applyFont="1" applyFill="1" applyBorder="1" applyAlignment="1">
      <alignment horizontal="left" vertical="center" wrapText="1"/>
    </xf>
    <xf numFmtId="0" fontId="31" fillId="0" borderId="25" xfId="0" applyFont="1" applyFill="1" applyBorder="1" applyAlignment="1">
      <alignment horizontal="left" vertical="center" wrapText="1"/>
    </xf>
    <xf numFmtId="0" fontId="29" fillId="0" borderId="25" xfId="0" applyFont="1" applyFill="1" applyBorder="1" applyAlignment="1">
      <alignment horizontal="center" vertical="top" wrapText="1"/>
    </xf>
    <xf numFmtId="0" fontId="29" fillId="0" borderId="25" xfId="0" applyFont="1" applyFill="1" applyBorder="1" applyAlignment="1">
      <alignment vertical="top" wrapText="1"/>
    </xf>
    <xf numFmtId="0" fontId="29" fillId="0" borderId="27" xfId="0" applyFont="1" applyFill="1" applyBorder="1" applyAlignment="1">
      <alignment vertical="top" wrapText="1"/>
    </xf>
    <xf numFmtId="0" fontId="32" fillId="0" borderId="28" xfId="0" applyFont="1" applyFill="1" applyBorder="1" applyAlignment="1">
      <alignment horizontal="center"/>
    </xf>
    <xf numFmtId="0" fontId="9" fillId="2" borderId="1" xfId="0" applyFont="1" applyFill="1" applyBorder="1" applyAlignment="1">
      <alignment horizontal="center" vertical="top" wrapText="1"/>
    </xf>
    <xf numFmtId="0" fontId="9" fillId="2" borderId="1" xfId="0" applyFont="1" applyFill="1" applyBorder="1" applyAlignment="1">
      <alignment horizontal="center" vertical="top"/>
    </xf>
    <xf numFmtId="0" fontId="9" fillId="2" borderId="31" xfId="0" applyFont="1" applyFill="1" applyBorder="1" applyAlignment="1">
      <alignment horizontal="center" vertical="top"/>
    </xf>
    <xf numFmtId="0" fontId="28" fillId="0" borderId="0" xfId="0" applyFont="1" applyBorder="1"/>
    <xf numFmtId="0" fontId="7" fillId="2" borderId="23" xfId="0" applyFont="1" applyFill="1" applyBorder="1" applyAlignment="1">
      <alignment vertical="top" wrapText="1"/>
    </xf>
    <xf numFmtId="0" fontId="7" fillId="2" borderId="0" xfId="0" applyFont="1" applyFill="1" applyBorder="1" applyAlignment="1">
      <alignment vertical="top" wrapText="1"/>
    </xf>
    <xf numFmtId="0" fontId="7" fillId="2" borderId="24" xfId="0" applyFont="1" applyFill="1" applyBorder="1" applyAlignment="1">
      <alignment vertical="top" wrapText="1"/>
    </xf>
    <xf numFmtId="43" fontId="34" fillId="0" borderId="1" xfId="1" applyFont="1" applyBorder="1" applyAlignment="1">
      <alignment horizontal="left" vertical="top"/>
    </xf>
    <xf numFmtId="43" fontId="54" fillId="0" borderId="1" xfId="1" applyNumberFormat="1" applyFont="1" applyBorder="1" applyAlignment="1">
      <alignment horizontal="left" vertical="top"/>
    </xf>
    <xf numFmtId="165" fontId="7" fillId="0" borderId="9" xfId="0" applyNumberFormat="1" applyFont="1" applyBorder="1" applyAlignment="1">
      <alignment horizontal="center" vertical="top" wrapText="1"/>
    </xf>
    <xf numFmtId="0" fontId="9" fillId="2" borderId="2" xfId="0" applyFont="1" applyFill="1" applyBorder="1" applyAlignment="1">
      <alignment horizontal="center" vertical="top"/>
    </xf>
    <xf numFmtId="0" fontId="9" fillId="2" borderId="2" xfId="0" applyFont="1" applyFill="1" applyBorder="1" applyAlignment="1">
      <alignment horizontal="center" vertical="top" wrapText="1"/>
    </xf>
    <xf numFmtId="0" fontId="9" fillId="0" borderId="7" xfId="0" applyFont="1" applyFill="1" applyBorder="1" applyAlignment="1">
      <alignment horizontal="left" vertical="center" wrapText="1"/>
    </xf>
    <xf numFmtId="43" fontId="54" fillId="0" borderId="12" xfId="1" applyNumberFormat="1" applyFont="1" applyBorder="1" applyAlignment="1">
      <alignment horizontal="left" vertical="top"/>
    </xf>
    <xf numFmtId="0" fontId="5" fillId="0" borderId="1" xfId="0" applyFont="1" applyBorder="1" applyAlignment="1">
      <alignment horizontal="center" vertical="center" wrapText="1"/>
    </xf>
    <xf numFmtId="164" fontId="55" fillId="0" borderId="1" xfId="1" applyNumberFormat="1" applyFont="1" applyBorder="1" applyAlignment="1">
      <alignment horizontal="left" vertical="top"/>
    </xf>
    <xf numFmtId="164" fontId="55" fillId="0" borderId="1" xfId="1" applyNumberFormat="1" applyFont="1" applyBorder="1" applyAlignment="1">
      <alignment horizontal="left" vertical="top" wrapText="1"/>
    </xf>
    <xf numFmtId="0" fontId="2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xf>
    <xf numFmtId="0" fontId="49" fillId="0" borderId="0" xfId="0" applyFont="1" applyAlignment="1">
      <alignment horizontal="center"/>
    </xf>
    <xf numFmtId="0" fontId="24" fillId="0" borderId="0" xfId="0" applyFont="1" applyAlignment="1">
      <alignment horizontal="center"/>
    </xf>
    <xf numFmtId="0" fontId="27" fillId="0" borderId="0" xfId="0" applyFont="1" applyBorder="1" applyAlignment="1">
      <alignment horizontal="center" vertical="top" wrapText="1"/>
    </xf>
    <xf numFmtId="0" fontId="29" fillId="0" borderId="0" xfId="0" applyFont="1" applyBorder="1" applyAlignment="1">
      <alignment horizontal="center" vertical="top" wrapText="1"/>
    </xf>
    <xf numFmtId="0" fontId="6" fillId="0" borderId="19" xfId="0" applyFont="1" applyBorder="1" applyAlignment="1">
      <alignment horizontal="center" vertical="top" wrapText="1"/>
    </xf>
    <xf numFmtId="0" fontId="9" fillId="2" borderId="29" xfId="0" applyFont="1" applyFill="1" applyBorder="1" applyAlignment="1">
      <alignment horizontal="center" vertical="top"/>
    </xf>
    <xf numFmtId="0" fontId="9" fillId="2" borderId="23" xfId="0" applyFont="1" applyFill="1" applyBorder="1" applyAlignment="1">
      <alignment horizontal="center" vertical="top"/>
    </xf>
    <xf numFmtId="0" fontId="9" fillId="2" borderId="30" xfId="0" applyFont="1" applyFill="1" applyBorder="1" applyAlignment="1">
      <alignment horizontal="center" vertical="top"/>
    </xf>
    <xf numFmtId="0" fontId="9" fillId="2" borderId="1" xfId="0" applyFont="1" applyFill="1" applyBorder="1" applyAlignment="1">
      <alignment horizontal="center" vertical="top"/>
    </xf>
    <xf numFmtId="0" fontId="9" fillId="2" borderId="23" xfId="0" applyFont="1" applyFill="1" applyBorder="1" applyAlignment="1">
      <alignment horizontal="center" vertical="top" wrapText="1"/>
    </xf>
    <xf numFmtId="0" fontId="9" fillId="2" borderId="0" xfId="0" applyFont="1" applyFill="1" applyBorder="1" applyAlignment="1">
      <alignment horizontal="center" vertical="top" wrapText="1"/>
    </xf>
    <xf numFmtId="0" fontId="9" fillId="2" borderId="24" xfId="0" applyFont="1" applyFill="1" applyBorder="1" applyAlignment="1">
      <alignment horizontal="center" vertical="top" wrapText="1"/>
    </xf>
    <xf numFmtId="0" fontId="5" fillId="2" borderId="23" xfId="0" applyFont="1" applyFill="1" applyBorder="1" applyAlignment="1">
      <alignment horizontal="center" vertical="top" wrapText="1"/>
    </xf>
    <xf numFmtId="0" fontId="5" fillId="2" borderId="0" xfId="0" applyFont="1" applyFill="1" applyBorder="1" applyAlignment="1">
      <alignment horizontal="center" vertical="top" wrapText="1"/>
    </xf>
    <xf numFmtId="0" fontId="5" fillId="2" borderId="24" xfId="0" applyFont="1" applyFill="1" applyBorder="1" applyAlignment="1">
      <alignment horizontal="center" vertical="top" wrapText="1"/>
    </xf>
    <xf numFmtId="0" fontId="31" fillId="2" borderId="23" xfId="0" applyFont="1" applyFill="1" applyBorder="1" applyAlignment="1">
      <alignment horizontal="center" vertical="top" wrapText="1"/>
    </xf>
    <xf numFmtId="0" fontId="31" fillId="2" borderId="0" xfId="0" applyFont="1" applyFill="1" applyBorder="1" applyAlignment="1">
      <alignment horizontal="center" vertical="top" wrapText="1"/>
    </xf>
    <xf numFmtId="0" fontId="31" fillId="2" borderId="24" xfId="0" applyFont="1" applyFill="1" applyBorder="1" applyAlignment="1">
      <alignment horizontal="center" vertical="top" wrapText="1"/>
    </xf>
  </cellXfs>
  <cellStyles count="6">
    <cellStyle name="Comma" xfId="1" builtinId="3"/>
    <cellStyle name="Comma 2" xfId="2"/>
    <cellStyle name="Comma 3" xfId="4"/>
    <cellStyle name="Normal" xfId="0" builtinId="0"/>
    <cellStyle name="Normal 3" xfId="5"/>
    <cellStyle name="Normal 4" xfId="3"/>
  </cellStyles>
  <dxfs count="0"/>
  <tableStyles count="0" defaultTableStyle="TableStyleMedium9" defaultPivotStyle="PivotStyleLight16"/>
  <colors>
    <mruColors>
      <color rgb="FFFFC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 TargetMode="External"/><Relationship Id="rId13" Type="http://schemas.openxmlformats.org/officeDocument/2006/relationships/hyperlink" Target="mailto:!=@" TargetMode="External"/><Relationship Id="rId18" Type="http://schemas.openxmlformats.org/officeDocument/2006/relationships/printerSettings" Target="../printerSettings/printerSettings9.bin"/><Relationship Id="rId3" Type="http://schemas.openxmlformats.org/officeDocument/2006/relationships/hyperlink" Target="mailto:!=@" TargetMode="External"/><Relationship Id="rId7" Type="http://schemas.openxmlformats.org/officeDocument/2006/relationships/hyperlink" Target="mailto:!=@" TargetMode="External"/><Relationship Id="rId12" Type="http://schemas.openxmlformats.org/officeDocument/2006/relationships/hyperlink" Target="mailto:!=@" TargetMode="External"/><Relationship Id="rId17" Type="http://schemas.openxmlformats.org/officeDocument/2006/relationships/hyperlink" Target="mailto:!=@" TargetMode="External"/><Relationship Id="rId2" Type="http://schemas.openxmlformats.org/officeDocument/2006/relationships/hyperlink" Target="mailto:!=@" TargetMode="External"/><Relationship Id="rId16" Type="http://schemas.openxmlformats.org/officeDocument/2006/relationships/hyperlink" Target="mailto:!=@" TargetMode="External"/><Relationship Id="rId1" Type="http://schemas.openxmlformats.org/officeDocument/2006/relationships/hyperlink" Target="mailto:cf=j=@)&amp;@&#247;)&amp;#" TargetMode="External"/><Relationship Id="rId6" Type="http://schemas.openxmlformats.org/officeDocument/2006/relationships/hyperlink" Target="mailto:!=@" TargetMode="External"/><Relationship Id="rId11" Type="http://schemas.openxmlformats.org/officeDocument/2006/relationships/hyperlink" Target="mailto:!=@" TargetMode="External"/><Relationship Id="rId5" Type="http://schemas.openxmlformats.org/officeDocument/2006/relationships/hyperlink" Target="mailto:!=@" TargetMode="External"/><Relationship Id="rId15" Type="http://schemas.openxmlformats.org/officeDocument/2006/relationships/hyperlink" Target="mailto:!=@" TargetMode="External"/><Relationship Id="rId10" Type="http://schemas.openxmlformats.org/officeDocument/2006/relationships/hyperlink" Target="mailto:!=@" TargetMode="External"/><Relationship Id="rId4" Type="http://schemas.openxmlformats.org/officeDocument/2006/relationships/hyperlink" Target="mailto:!=@" TargetMode="External"/><Relationship Id="rId9" Type="http://schemas.openxmlformats.org/officeDocument/2006/relationships/hyperlink" Target="mailto:!=@" TargetMode="External"/><Relationship Id="rId14" Type="http://schemas.openxmlformats.org/officeDocument/2006/relationships/hyperlink" Target="mailt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f=j=@)&amp;@&#247;)&amp;#"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f=j=@)&amp;@&#247;)&amp;#"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cf=j=@)&amp;@&#247;)&am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73"/>
  <sheetViews>
    <sheetView topLeftCell="A70" workbookViewId="0">
      <selection activeCell="G8" sqref="G8"/>
    </sheetView>
  </sheetViews>
  <sheetFormatPr defaultRowHeight="15"/>
  <cols>
    <col min="1" max="2" width="9.140625" style="2"/>
    <col min="3" max="3" width="39.5703125" style="1" customWidth="1"/>
    <col min="4" max="4" width="31" style="1" customWidth="1"/>
    <col min="5" max="5" width="9.28515625" style="1" customWidth="1"/>
    <col min="6" max="16384" width="9.140625" style="1"/>
  </cols>
  <sheetData>
    <row r="1" spans="1:5" ht="21">
      <c r="A1" s="142" t="s">
        <v>176</v>
      </c>
      <c r="B1" s="143"/>
      <c r="C1" s="143"/>
      <c r="D1" s="143"/>
      <c r="E1" s="143"/>
    </row>
    <row r="2" spans="1:5">
      <c r="A2" s="143" t="s">
        <v>177</v>
      </c>
      <c r="B2" s="143"/>
      <c r="C2" s="143"/>
      <c r="D2" s="143"/>
      <c r="E2" s="143"/>
    </row>
    <row r="4" spans="1:5" ht="15.75">
      <c r="A4" s="144" t="s">
        <v>202</v>
      </c>
      <c r="B4" s="144"/>
      <c r="C4" s="144"/>
      <c r="D4" s="144"/>
      <c r="E4" s="144"/>
    </row>
    <row r="5" spans="1:5" ht="15.75" thickBot="1"/>
    <row r="6" spans="1:5" ht="17.25" thickBot="1">
      <c r="A6" s="71" t="s">
        <v>178</v>
      </c>
      <c r="B6" s="72" t="s">
        <v>179</v>
      </c>
      <c r="C6" s="72" t="s">
        <v>180</v>
      </c>
      <c r="D6" s="88" t="s">
        <v>332</v>
      </c>
      <c r="E6" s="73" t="s">
        <v>181</v>
      </c>
    </row>
    <row r="7" spans="1:5" ht="26.25">
      <c r="A7" s="56">
        <v>1</v>
      </c>
      <c r="B7" s="57">
        <v>2</v>
      </c>
      <c r="C7" s="58" t="s">
        <v>203</v>
      </c>
      <c r="D7" s="86" t="s">
        <v>333</v>
      </c>
      <c r="E7" s="76"/>
    </row>
    <row r="8" spans="1:5" ht="26.25">
      <c r="A8" s="61">
        <v>2</v>
      </c>
      <c r="B8" s="62">
        <v>4</v>
      </c>
      <c r="C8" s="63" t="s">
        <v>204</v>
      </c>
      <c r="D8" s="87" t="s">
        <v>333</v>
      </c>
      <c r="E8" s="77"/>
    </row>
    <row r="9" spans="1:5" ht="26.25">
      <c r="A9" s="61">
        <v>3</v>
      </c>
      <c r="B9" s="62">
        <v>4</v>
      </c>
      <c r="C9" s="63" t="s">
        <v>205</v>
      </c>
      <c r="D9" s="87" t="s">
        <v>334</v>
      </c>
      <c r="E9" s="77"/>
    </row>
    <row r="10" spans="1:5" ht="39">
      <c r="A10" s="61">
        <v>4</v>
      </c>
      <c r="B10" s="62">
        <v>4</v>
      </c>
      <c r="C10" s="63" t="s">
        <v>206</v>
      </c>
      <c r="D10" s="87" t="s">
        <v>335</v>
      </c>
      <c r="E10" s="77"/>
    </row>
    <row r="11" spans="1:5" ht="36">
      <c r="A11" s="61">
        <v>5</v>
      </c>
      <c r="B11" s="62">
        <v>5</v>
      </c>
      <c r="C11" s="63" t="s">
        <v>207</v>
      </c>
      <c r="D11" s="87" t="s">
        <v>336</v>
      </c>
      <c r="E11" s="77"/>
    </row>
    <row r="12" spans="1:5" ht="39">
      <c r="A12" s="61">
        <v>6</v>
      </c>
      <c r="B12" s="62">
        <v>5</v>
      </c>
      <c r="C12" s="63" t="s">
        <v>208</v>
      </c>
      <c r="D12" s="87" t="s">
        <v>334</v>
      </c>
      <c r="E12" s="77"/>
    </row>
    <row r="13" spans="1:5" ht="26.25">
      <c r="A13" s="61">
        <v>7</v>
      </c>
      <c r="B13" s="62">
        <v>5</v>
      </c>
      <c r="C13" s="63" t="s">
        <v>209</v>
      </c>
      <c r="D13" s="87" t="s">
        <v>334</v>
      </c>
      <c r="E13" s="77"/>
    </row>
    <row r="14" spans="1:5" ht="39">
      <c r="A14" s="61">
        <v>8</v>
      </c>
      <c r="B14" s="62">
        <v>6</v>
      </c>
      <c r="C14" s="63" t="s">
        <v>210</v>
      </c>
      <c r="D14" s="87" t="s">
        <v>334</v>
      </c>
      <c r="E14" s="77"/>
    </row>
    <row r="15" spans="1:5" ht="36">
      <c r="A15" s="61">
        <v>9</v>
      </c>
      <c r="B15" s="62">
        <v>7</v>
      </c>
      <c r="C15" s="63" t="s">
        <v>211</v>
      </c>
      <c r="D15" s="87" t="s">
        <v>337</v>
      </c>
      <c r="E15" s="77"/>
    </row>
    <row r="16" spans="1:5" ht="36">
      <c r="A16" s="61">
        <v>10</v>
      </c>
      <c r="B16" s="62">
        <v>8</v>
      </c>
      <c r="C16" s="63" t="s">
        <v>212</v>
      </c>
      <c r="D16" s="87" t="s">
        <v>337</v>
      </c>
      <c r="E16" s="77"/>
    </row>
    <row r="17" spans="1:5" ht="26.25">
      <c r="A17" s="61">
        <v>11</v>
      </c>
      <c r="B17" s="62">
        <v>8</v>
      </c>
      <c r="C17" s="63" t="s">
        <v>213</v>
      </c>
      <c r="D17" s="87" t="s">
        <v>334</v>
      </c>
      <c r="E17" s="77"/>
    </row>
    <row r="18" spans="1:5" ht="26.25">
      <c r="A18" s="61">
        <v>12</v>
      </c>
      <c r="B18" s="62">
        <v>9</v>
      </c>
      <c r="C18" s="63" t="s">
        <v>214</v>
      </c>
      <c r="D18" s="87" t="s">
        <v>334</v>
      </c>
      <c r="E18" s="77"/>
    </row>
    <row r="19" spans="1:5" ht="26.25">
      <c r="A19" s="61">
        <v>13</v>
      </c>
      <c r="B19" s="62">
        <v>9</v>
      </c>
      <c r="C19" s="63" t="s">
        <v>215</v>
      </c>
      <c r="D19" s="87" t="s">
        <v>334</v>
      </c>
      <c r="E19" s="77"/>
    </row>
    <row r="20" spans="1:5" ht="26.25">
      <c r="A20" s="61">
        <v>14</v>
      </c>
      <c r="B20" s="62">
        <v>10</v>
      </c>
      <c r="C20" s="63" t="s">
        <v>216</v>
      </c>
      <c r="D20" s="87" t="s">
        <v>334</v>
      </c>
      <c r="E20" s="77"/>
    </row>
    <row r="21" spans="1:5" ht="26.25">
      <c r="A21" s="61">
        <v>15</v>
      </c>
      <c r="B21" s="62">
        <v>10</v>
      </c>
      <c r="C21" s="63" t="s">
        <v>217</v>
      </c>
      <c r="D21" s="87" t="s">
        <v>334</v>
      </c>
      <c r="E21" s="77"/>
    </row>
    <row r="22" spans="1:5" ht="26.25">
      <c r="A22" s="61">
        <v>16</v>
      </c>
      <c r="B22" s="62">
        <v>10</v>
      </c>
      <c r="C22" s="63" t="s">
        <v>218</v>
      </c>
      <c r="D22" s="87" t="s">
        <v>333</v>
      </c>
      <c r="E22" s="77"/>
    </row>
    <row r="23" spans="1:5" ht="26.25">
      <c r="A23" s="61">
        <v>17</v>
      </c>
      <c r="B23" s="62">
        <v>10</v>
      </c>
      <c r="C23" s="63" t="s">
        <v>219</v>
      </c>
      <c r="D23" s="87" t="s">
        <v>333</v>
      </c>
      <c r="E23" s="77"/>
    </row>
    <row r="24" spans="1:5" ht="26.25">
      <c r="A24" s="61">
        <v>18</v>
      </c>
      <c r="B24" s="62">
        <v>10</v>
      </c>
      <c r="C24" s="63" t="s">
        <v>220</v>
      </c>
      <c r="D24" s="87" t="s">
        <v>334</v>
      </c>
      <c r="E24" s="77"/>
    </row>
    <row r="25" spans="1:5" ht="26.25">
      <c r="A25" s="61">
        <v>19</v>
      </c>
      <c r="B25" s="62">
        <v>10</v>
      </c>
      <c r="C25" s="63" t="s">
        <v>221</v>
      </c>
      <c r="D25" s="87" t="s">
        <v>335</v>
      </c>
      <c r="E25" s="77"/>
    </row>
    <row r="26" spans="1:5" ht="18">
      <c r="A26" s="61">
        <v>20</v>
      </c>
      <c r="B26" s="62">
        <v>10</v>
      </c>
      <c r="C26" s="78" t="s">
        <v>222</v>
      </c>
      <c r="D26" s="87" t="s">
        <v>334</v>
      </c>
      <c r="E26" s="77"/>
    </row>
    <row r="27" spans="1:5" ht="26.25">
      <c r="A27" s="61">
        <v>21</v>
      </c>
      <c r="B27" s="62">
        <v>10</v>
      </c>
      <c r="C27" s="63" t="s">
        <v>223</v>
      </c>
      <c r="D27" s="87" t="s">
        <v>334</v>
      </c>
      <c r="E27" s="77"/>
    </row>
    <row r="28" spans="1:5" ht="18">
      <c r="A28" s="61">
        <v>22</v>
      </c>
      <c r="B28" s="62">
        <v>10</v>
      </c>
      <c r="C28" s="78" t="s">
        <v>224</v>
      </c>
      <c r="D28" s="87" t="s">
        <v>335</v>
      </c>
      <c r="E28" s="77"/>
    </row>
    <row r="29" spans="1:5" ht="26.25">
      <c r="A29" s="61">
        <v>23</v>
      </c>
      <c r="B29" s="62">
        <v>10</v>
      </c>
      <c r="C29" s="63" t="s">
        <v>225</v>
      </c>
      <c r="D29" s="87" t="s">
        <v>335</v>
      </c>
      <c r="E29" s="77"/>
    </row>
    <row r="30" spans="1:5" ht="26.25">
      <c r="A30" s="61">
        <v>24</v>
      </c>
      <c r="B30" s="62">
        <v>15</v>
      </c>
      <c r="C30" s="63" t="s">
        <v>226</v>
      </c>
      <c r="D30" s="87" t="s">
        <v>335</v>
      </c>
      <c r="E30" s="77"/>
    </row>
    <row r="31" spans="1:5" ht="36">
      <c r="A31" s="61">
        <v>25</v>
      </c>
      <c r="B31" s="79" t="s">
        <v>227</v>
      </c>
      <c r="C31" s="63" t="s">
        <v>228</v>
      </c>
      <c r="D31" s="87" t="s">
        <v>336</v>
      </c>
      <c r="E31" s="77"/>
    </row>
    <row r="32" spans="1:5" ht="26.25">
      <c r="A32" s="61">
        <v>26</v>
      </c>
      <c r="B32" s="62">
        <v>16</v>
      </c>
      <c r="C32" s="63" t="s">
        <v>229</v>
      </c>
      <c r="D32" s="87" t="s">
        <v>334</v>
      </c>
      <c r="E32" s="77"/>
    </row>
    <row r="33" spans="1:5" ht="26.25">
      <c r="A33" s="61">
        <v>27</v>
      </c>
      <c r="B33" s="62">
        <v>16</v>
      </c>
      <c r="C33" s="63" t="s">
        <v>230</v>
      </c>
      <c r="D33" s="87" t="s">
        <v>334</v>
      </c>
      <c r="E33" s="77"/>
    </row>
    <row r="34" spans="1:5" ht="26.25">
      <c r="A34" s="61">
        <v>28</v>
      </c>
      <c r="B34" s="62">
        <v>17</v>
      </c>
      <c r="C34" s="63" t="s">
        <v>231</v>
      </c>
      <c r="D34" s="87" t="s">
        <v>334</v>
      </c>
      <c r="E34" s="77"/>
    </row>
    <row r="35" spans="1:5" ht="26.25">
      <c r="A35" s="61">
        <v>29</v>
      </c>
      <c r="B35" s="62">
        <v>17</v>
      </c>
      <c r="C35" s="63" t="s">
        <v>232</v>
      </c>
      <c r="D35" s="87" t="s">
        <v>334</v>
      </c>
      <c r="E35" s="77"/>
    </row>
    <row r="36" spans="1:5" ht="26.25">
      <c r="A36" s="61">
        <v>30</v>
      </c>
      <c r="B36" s="62">
        <v>17</v>
      </c>
      <c r="C36" s="63" t="s">
        <v>233</v>
      </c>
      <c r="D36" s="87" t="s">
        <v>334</v>
      </c>
      <c r="E36" s="77"/>
    </row>
    <row r="37" spans="1:5" ht="26.25">
      <c r="A37" s="61">
        <v>31</v>
      </c>
      <c r="B37" s="62">
        <v>17</v>
      </c>
      <c r="C37" s="63" t="s">
        <v>234</v>
      </c>
      <c r="D37" s="87" t="s">
        <v>334</v>
      </c>
      <c r="E37" s="77"/>
    </row>
    <row r="38" spans="1:5" ht="26.25">
      <c r="A38" s="61">
        <v>32</v>
      </c>
      <c r="B38" s="62">
        <v>18</v>
      </c>
      <c r="C38" s="63" t="s">
        <v>235</v>
      </c>
      <c r="D38" s="87" t="s">
        <v>334</v>
      </c>
      <c r="E38" s="77"/>
    </row>
    <row r="39" spans="1:5" ht="26.25">
      <c r="A39" s="61">
        <v>33</v>
      </c>
      <c r="B39" s="62">
        <v>18</v>
      </c>
      <c r="C39" s="63" t="s">
        <v>236</v>
      </c>
      <c r="D39" s="87" t="s">
        <v>334</v>
      </c>
      <c r="E39" s="77"/>
    </row>
    <row r="40" spans="1:5" ht="26.25">
      <c r="A40" s="61">
        <v>34</v>
      </c>
      <c r="B40" s="62">
        <v>19</v>
      </c>
      <c r="C40" s="63" t="s">
        <v>237</v>
      </c>
      <c r="D40" s="87" t="s">
        <v>334</v>
      </c>
      <c r="E40" s="77"/>
    </row>
    <row r="41" spans="1:5" ht="26.25">
      <c r="A41" s="61">
        <v>35</v>
      </c>
      <c r="B41" s="62">
        <v>19</v>
      </c>
      <c r="C41" s="63" t="s">
        <v>238</v>
      </c>
      <c r="D41" s="87" t="s">
        <v>334</v>
      </c>
      <c r="E41" s="77"/>
    </row>
    <row r="42" spans="1:5" ht="26.25">
      <c r="A42" s="61">
        <v>36</v>
      </c>
      <c r="B42" s="62">
        <v>19</v>
      </c>
      <c r="C42" s="63" t="s">
        <v>239</v>
      </c>
      <c r="D42" s="87" t="s">
        <v>334</v>
      </c>
      <c r="E42" s="77"/>
    </row>
    <row r="43" spans="1:5" ht="26.25">
      <c r="A43" s="61">
        <v>37</v>
      </c>
      <c r="B43" s="62">
        <v>19</v>
      </c>
      <c r="C43" s="63" t="s">
        <v>240</v>
      </c>
      <c r="D43" s="87" t="s">
        <v>334</v>
      </c>
      <c r="E43" s="77"/>
    </row>
    <row r="44" spans="1:5" ht="51.75">
      <c r="A44" s="61">
        <v>38</v>
      </c>
      <c r="B44" s="62">
        <v>20</v>
      </c>
      <c r="C44" s="63" t="s">
        <v>241</v>
      </c>
      <c r="D44" s="87" t="s">
        <v>334</v>
      </c>
      <c r="E44" s="77"/>
    </row>
    <row r="45" spans="1:5" ht="77.25">
      <c r="A45" s="61">
        <v>39</v>
      </c>
      <c r="B45" s="63" t="s">
        <v>242</v>
      </c>
      <c r="C45" s="63" t="s">
        <v>243</v>
      </c>
      <c r="D45" s="87" t="s">
        <v>334</v>
      </c>
      <c r="E45" s="80"/>
    </row>
    <row r="46" spans="1:5" ht="51.75">
      <c r="A46" s="61">
        <v>40</v>
      </c>
      <c r="B46" s="79" t="s">
        <v>242</v>
      </c>
      <c r="C46" s="63" t="s">
        <v>244</v>
      </c>
      <c r="D46" s="87" t="s">
        <v>334</v>
      </c>
      <c r="E46" s="77"/>
    </row>
    <row r="47" spans="1:5" ht="51.75">
      <c r="A47" s="61">
        <v>41</v>
      </c>
      <c r="B47" s="63">
        <v>21</v>
      </c>
      <c r="C47" s="63" t="s">
        <v>245</v>
      </c>
      <c r="D47" s="87" t="s">
        <v>334</v>
      </c>
      <c r="E47" s="80"/>
    </row>
    <row r="48" spans="1:5" ht="51.75">
      <c r="A48" s="61">
        <v>42</v>
      </c>
      <c r="B48" s="63" t="s">
        <v>246</v>
      </c>
      <c r="C48" s="63" t="s">
        <v>247</v>
      </c>
      <c r="D48" s="87" t="s">
        <v>334</v>
      </c>
      <c r="E48" s="80"/>
    </row>
    <row r="49" spans="1:5" ht="64.5">
      <c r="A49" s="61">
        <v>43</v>
      </c>
      <c r="B49" s="63" t="s">
        <v>248</v>
      </c>
      <c r="C49" s="63" t="s">
        <v>249</v>
      </c>
      <c r="D49" s="87" t="s">
        <v>335</v>
      </c>
      <c r="E49" s="80"/>
    </row>
    <row r="50" spans="1:5" ht="39">
      <c r="A50" s="61">
        <v>44</v>
      </c>
      <c r="B50" s="63" t="s">
        <v>246</v>
      </c>
      <c r="C50" s="63" t="s">
        <v>250</v>
      </c>
      <c r="D50" s="87" t="s">
        <v>334</v>
      </c>
      <c r="E50" s="80"/>
    </row>
    <row r="51" spans="1:5" ht="26.25">
      <c r="A51" s="61">
        <v>45</v>
      </c>
      <c r="B51" s="63" t="s">
        <v>246</v>
      </c>
      <c r="C51" s="63" t="s">
        <v>251</v>
      </c>
      <c r="D51" s="87" t="s">
        <v>334</v>
      </c>
      <c r="E51" s="80"/>
    </row>
    <row r="52" spans="1:5" ht="26.25">
      <c r="A52" s="61">
        <v>46</v>
      </c>
      <c r="B52" s="79" t="s">
        <v>248</v>
      </c>
      <c r="C52" s="63" t="s">
        <v>252</v>
      </c>
      <c r="D52" s="87" t="s">
        <v>334</v>
      </c>
      <c r="E52" s="77"/>
    </row>
    <row r="53" spans="1:5" ht="39">
      <c r="A53" s="61">
        <v>47</v>
      </c>
      <c r="B53" s="79" t="s">
        <v>253</v>
      </c>
      <c r="C53" s="63" t="s">
        <v>254</v>
      </c>
      <c r="D53" s="87" t="s">
        <v>334</v>
      </c>
      <c r="E53" s="77"/>
    </row>
    <row r="54" spans="1:5" ht="26.25">
      <c r="A54" s="61">
        <v>48</v>
      </c>
      <c r="B54" s="79" t="s">
        <v>253</v>
      </c>
      <c r="C54" s="63" t="s">
        <v>255</v>
      </c>
      <c r="D54" s="87" t="s">
        <v>334</v>
      </c>
      <c r="E54" s="77"/>
    </row>
    <row r="55" spans="1:5" ht="26.25">
      <c r="A55" s="61">
        <v>49</v>
      </c>
      <c r="B55" s="79" t="s">
        <v>182</v>
      </c>
      <c r="C55" s="63" t="s">
        <v>256</v>
      </c>
      <c r="D55" s="87" t="s">
        <v>334</v>
      </c>
      <c r="E55" s="77"/>
    </row>
    <row r="56" spans="1:5" ht="39">
      <c r="A56" s="61">
        <v>50</v>
      </c>
      <c r="B56" s="79" t="s">
        <v>182</v>
      </c>
      <c r="C56" s="63" t="s">
        <v>257</v>
      </c>
      <c r="D56" s="87" t="s">
        <v>335</v>
      </c>
      <c r="E56" s="77"/>
    </row>
    <row r="57" spans="1:5" ht="26.25">
      <c r="A57" s="61">
        <v>51</v>
      </c>
      <c r="B57" s="79" t="s">
        <v>182</v>
      </c>
      <c r="C57" s="63" t="s">
        <v>258</v>
      </c>
      <c r="D57" s="87" t="s">
        <v>335</v>
      </c>
      <c r="E57" s="77"/>
    </row>
    <row r="58" spans="1:5" ht="39">
      <c r="A58" s="61">
        <v>52</v>
      </c>
      <c r="B58" s="79" t="s">
        <v>182</v>
      </c>
      <c r="C58" s="63" t="s">
        <v>259</v>
      </c>
      <c r="D58" s="87" t="s">
        <v>334</v>
      </c>
      <c r="E58" s="77"/>
    </row>
    <row r="59" spans="1:5" ht="26.25">
      <c r="A59" s="61">
        <v>53</v>
      </c>
      <c r="B59" s="79" t="s">
        <v>182</v>
      </c>
      <c r="C59" s="63" t="s">
        <v>260</v>
      </c>
      <c r="D59" s="87" t="s">
        <v>334</v>
      </c>
      <c r="E59" s="77"/>
    </row>
    <row r="60" spans="1:5" ht="39">
      <c r="A60" s="61">
        <v>54</v>
      </c>
      <c r="B60" s="79" t="s">
        <v>182</v>
      </c>
      <c r="C60" s="63" t="s">
        <v>261</v>
      </c>
      <c r="D60" s="87" t="s">
        <v>334</v>
      </c>
      <c r="E60" s="77"/>
    </row>
    <row r="61" spans="1:5" ht="26.25">
      <c r="A61" s="61">
        <v>55</v>
      </c>
      <c r="B61" s="79" t="s">
        <v>182</v>
      </c>
      <c r="C61" s="63" t="s">
        <v>262</v>
      </c>
      <c r="D61" s="87" t="s">
        <v>334</v>
      </c>
      <c r="E61" s="77"/>
    </row>
    <row r="62" spans="1:5" ht="36">
      <c r="A62" s="61">
        <v>56</v>
      </c>
      <c r="B62" s="79" t="s">
        <v>182</v>
      </c>
      <c r="C62" s="63" t="s">
        <v>263</v>
      </c>
      <c r="D62" s="87" t="s">
        <v>336</v>
      </c>
      <c r="E62" s="77"/>
    </row>
    <row r="63" spans="1:5" ht="18">
      <c r="A63" s="61">
        <v>57</v>
      </c>
      <c r="B63" s="79" t="s">
        <v>182</v>
      </c>
      <c r="C63" s="63" t="s">
        <v>264</v>
      </c>
      <c r="D63" s="87" t="s">
        <v>335</v>
      </c>
      <c r="E63" s="77"/>
    </row>
    <row r="64" spans="1:5" ht="26.25">
      <c r="A64" s="61">
        <v>58</v>
      </c>
      <c r="B64" s="79" t="s">
        <v>182</v>
      </c>
      <c r="C64" s="63" t="s">
        <v>265</v>
      </c>
      <c r="D64" s="87" t="s">
        <v>334</v>
      </c>
      <c r="E64" s="77"/>
    </row>
    <row r="65" spans="1:5" ht="26.25">
      <c r="A65" s="61">
        <v>59</v>
      </c>
      <c r="B65" s="79" t="s">
        <v>182</v>
      </c>
      <c r="C65" s="63" t="s">
        <v>266</v>
      </c>
      <c r="D65" s="87" t="s">
        <v>334</v>
      </c>
      <c r="E65" s="77"/>
    </row>
    <row r="66" spans="1:5" ht="51.75">
      <c r="A66" s="61">
        <v>60</v>
      </c>
      <c r="B66" s="79" t="s">
        <v>182</v>
      </c>
      <c r="C66" s="63" t="s">
        <v>267</v>
      </c>
      <c r="D66" s="87" t="s">
        <v>335</v>
      </c>
      <c r="E66" s="77"/>
    </row>
    <row r="67" spans="1:5" ht="36">
      <c r="A67" s="61">
        <v>62</v>
      </c>
      <c r="B67" s="79"/>
      <c r="C67" s="89" t="s">
        <v>343</v>
      </c>
      <c r="D67" s="87" t="s">
        <v>344</v>
      </c>
      <c r="E67" s="77"/>
    </row>
    <row r="68" spans="1:5" ht="36">
      <c r="A68" s="61">
        <v>63</v>
      </c>
      <c r="B68" s="79"/>
      <c r="C68" s="89" t="s">
        <v>338</v>
      </c>
      <c r="D68" s="87" t="s">
        <v>346</v>
      </c>
      <c r="E68" s="77"/>
    </row>
    <row r="69" spans="1:5" ht="36">
      <c r="A69" s="61">
        <v>64</v>
      </c>
      <c r="B69" s="79"/>
      <c r="C69" s="89" t="s">
        <v>339</v>
      </c>
      <c r="D69" s="87" t="s">
        <v>347</v>
      </c>
      <c r="E69" s="77"/>
    </row>
    <row r="70" spans="1:5" ht="36">
      <c r="A70" s="61">
        <v>65</v>
      </c>
      <c r="B70" s="79"/>
      <c r="C70" s="89" t="s">
        <v>340</v>
      </c>
      <c r="D70" s="87" t="s">
        <v>345</v>
      </c>
      <c r="E70" s="77"/>
    </row>
    <row r="71" spans="1:5" ht="36">
      <c r="A71" s="61">
        <v>66</v>
      </c>
      <c r="B71" s="79"/>
      <c r="C71" s="89" t="s">
        <v>341</v>
      </c>
      <c r="D71" s="87" t="s">
        <v>345</v>
      </c>
      <c r="E71" s="77"/>
    </row>
    <row r="72" spans="1:5" ht="36">
      <c r="A72" s="61">
        <v>67</v>
      </c>
      <c r="B72" s="79"/>
      <c r="C72" s="89" t="s">
        <v>342</v>
      </c>
      <c r="D72" s="87" t="s">
        <v>345</v>
      </c>
      <c r="E72" s="77"/>
    </row>
    <row r="73" spans="1:5" ht="18.75" thickBot="1">
      <c r="A73" s="90"/>
      <c r="B73" s="67"/>
      <c r="C73" s="91"/>
      <c r="D73" s="92"/>
      <c r="E73" s="70"/>
    </row>
  </sheetData>
  <mergeCells count="3">
    <mergeCell ref="A1:E1"/>
    <mergeCell ref="A2:E2"/>
    <mergeCell ref="A4:E4"/>
  </mergeCells>
  <pageMargins left="0.55000000000000004" right="0.28000000000000003" top="0.75" bottom="0.75" header="0.3" footer="0.3"/>
  <pageSetup paperSize="9" scale="95" orientation="portrait" verticalDpi="0" r:id="rId1"/>
</worksheet>
</file>

<file path=xl/worksheets/sheet10.xml><?xml version="1.0" encoding="utf-8"?>
<worksheet xmlns="http://schemas.openxmlformats.org/spreadsheetml/2006/main" xmlns:r="http://schemas.openxmlformats.org/officeDocument/2006/relationships">
  <dimension ref="A1:Z260"/>
  <sheetViews>
    <sheetView tabSelected="1" zoomScale="82" zoomScaleNormal="82" workbookViewId="0">
      <selection activeCell="E19" sqref="E19"/>
    </sheetView>
  </sheetViews>
  <sheetFormatPr defaultRowHeight="15"/>
  <cols>
    <col min="1" max="1" width="6.5703125" style="5" customWidth="1"/>
    <col min="2" max="2" width="44.42578125" style="5" customWidth="1"/>
    <col min="3" max="3" width="7.28515625" style="5" customWidth="1"/>
    <col min="4" max="4" width="8.85546875" style="5" customWidth="1"/>
    <col min="5" max="5" width="17.7109375" style="10" customWidth="1"/>
    <col min="6" max="6" width="17" style="5" customWidth="1"/>
    <col min="7" max="7" width="17.5703125" style="5" bestFit="1" customWidth="1"/>
    <col min="8" max="8" width="7.140625" style="5" hidden="1" customWidth="1"/>
    <col min="9" max="9" width="11.42578125" style="5" hidden="1" customWidth="1"/>
    <col min="10" max="10" width="12.42578125" style="5" hidden="1" customWidth="1"/>
    <col min="11" max="11" width="12.5703125" style="5" hidden="1" customWidth="1"/>
    <col min="12" max="12" width="19.28515625" style="5" hidden="1" customWidth="1"/>
    <col min="13" max="13" width="20.42578125" style="5" hidden="1" customWidth="1"/>
    <col min="14" max="14" width="17.5703125" style="5" hidden="1" customWidth="1"/>
    <col min="15" max="15" width="18" style="5" hidden="1" customWidth="1"/>
    <col min="16" max="16" width="12.42578125" style="5" hidden="1" customWidth="1"/>
    <col min="17" max="17" width="13.28515625" style="5" customWidth="1"/>
    <col min="18" max="18" width="10.85546875" style="5" customWidth="1"/>
    <col min="19" max="19" width="10" style="5" customWidth="1"/>
    <col min="20" max="20" width="7.7109375" style="5" customWidth="1"/>
    <col min="21" max="21" width="8" style="5" customWidth="1"/>
    <col min="22" max="22" width="8.42578125" style="5" customWidth="1"/>
    <col min="23" max="23" width="6.28515625" style="5" customWidth="1"/>
    <col min="24" max="24" width="5.7109375" style="5" customWidth="1"/>
    <col min="25" max="25" width="15" style="5" customWidth="1"/>
    <col min="26" max="26" width="12.42578125" style="5" customWidth="1"/>
    <col min="27" max="16384" width="9.140625" style="5"/>
  </cols>
  <sheetData>
    <row r="1" spans="1:26" ht="51.75" customHeight="1">
      <c r="A1" s="147" t="s">
        <v>7</v>
      </c>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6" ht="18">
      <c r="A2" s="148" t="s">
        <v>4</v>
      </c>
      <c r="B2" s="148"/>
      <c r="C2" s="148"/>
      <c r="D2" s="148"/>
      <c r="E2" s="148"/>
      <c r="F2" s="148"/>
      <c r="G2" s="148"/>
      <c r="H2" s="148"/>
      <c r="I2" s="148"/>
      <c r="J2" s="148"/>
      <c r="K2" s="148"/>
      <c r="L2" s="148"/>
      <c r="M2" s="148"/>
      <c r="N2" s="148"/>
      <c r="O2" s="148"/>
      <c r="P2" s="148"/>
      <c r="Q2" s="148"/>
      <c r="R2" s="148"/>
      <c r="S2" s="148"/>
      <c r="T2" s="148"/>
      <c r="U2" s="148"/>
      <c r="V2" s="148"/>
      <c r="W2" s="148"/>
      <c r="X2" s="148"/>
      <c r="Y2" s="148"/>
      <c r="Z2" s="148"/>
    </row>
    <row r="3" spans="1:26" ht="18">
      <c r="A3" s="148" t="s">
        <v>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8.75" customHeight="1" thickBot="1">
      <c r="A4" s="149" t="s">
        <v>366</v>
      </c>
      <c r="B4" s="149"/>
      <c r="C4" s="149"/>
      <c r="D4" s="149"/>
      <c r="E4" s="149"/>
      <c r="F4" s="149"/>
      <c r="G4" s="149"/>
      <c r="H4" s="149"/>
      <c r="I4" s="149"/>
      <c r="J4" s="149"/>
      <c r="K4" s="149"/>
      <c r="L4" s="149"/>
      <c r="M4" s="149"/>
      <c r="N4" s="149"/>
      <c r="O4" s="149"/>
      <c r="P4" s="149"/>
      <c r="Q4" s="149"/>
      <c r="R4" s="149"/>
      <c r="S4" s="149"/>
      <c r="T4" s="149"/>
      <c r="U4" s="149"/>
      <c r="V4" s="149"/>
      <c r="W4" s="149"/>
      <c r="X4" s="149"/>
      <c r="Y4" s="149"/>
      <c r="Z4" s="149"/>
    </row>
    <row r="5" spans="1:26" ht="46.5" customHeight="1">
      <c r="A5" s="154" t="s">
        <v>0</v>
      </c>
      <c r="B5" s="154" t="s">
        <v>8</v>
      </c>
      <c r="C5" s="129" t="s">
        <v>367</v>
      </c>
      <c r="D5" s="157" t="s">
        <v>368</v>
      </c>
      <c r="E5" s="160" t="s">
        <v>369</v>
      </c>
      <c r="F5" s="160" t="s">
        <v>23</v>
      </c>
      <c r="G5" s="160" t="s">
        <v>24</v>
      </c>
      <c r="H5" s="154" t="s">
        <v>373</v>
      </c>
      <c r="I5" s="154"/>
      <c r="J5" s="154"/>
      <c r="K5" s="154"/>
      <c r="L5" s="154"/>
      <c r="M5" s="154"/>
      <c r="N5" s="154"/>
      <c r="O5" s="154"/>
      <c r="P5" s="154"/>
      <c r="Q5" s="154"/>
      <c r="R5" s="154" t="s">
        <v>370</v>
      </c>
      <c r="S5" s="154" t="s">
        <v>371</v>
      </c>
      <c r="T5" s="150" t="s">
        <v>372</v>
      </c>
      <c r="U5" s="151"/>
      <c r="V5" s="151"/>
      <c r="W5" s="151"/>
      <c r="X5" s="151"/>
      <c r="Y5" s="152"/>
      <c r="Z5" s="127" t="s">
        <v>6</v>
      </c>
    </row>
    <row r="6" spans="1:26" s="128" customFormat="1">
      <c r="A6" s="155"/>
      <c r="B6" s="155"/>
      <c r="C6" s="130"/>
      <c r="D6" s="158"/>
      <c r="E6" s="161"/>
      <c r="F6" s="161"/>
      <c r="G6" s="161"/>
      <c r="H6" s="155"/>
      <c r="I6" s="155"/>
      <c r="J6" s="155"/>
      <c r="K6" s="155"/>
      <c r="L6" s="155"/>
      <c r="M6" s="155"/>
      <c r="N6" s="155"/>
      <c r="O6" s="155"/>
      <c r="P6" s="155"/>
      <c r="Q6" s="155"/>
      <c r="R6" s="155"/>
      <c r="S6" s="155"/>
      <c r="T6" s="153" t="s">
        <v>374</v>
      </c>
      <c r="U6" s="153"/>
      <c r="V6" s="153"/>
      <c r="W6" s="153" t="s">
        <v>373</v>
      </c>
      <c r="X6" s="153"/>
      <c r="Y6" s="153"/>
      <c r="Z6" s="126"/>
    </row>
    <row r="7" spans="1:26" s="128" customFormat="1" ht="28.5" customHeight="1">
      <c r="A7" s="156"/>
      <c r="B7" s="156"/>
      <c r="C7" s="131"/>
      <c r="D7" s="159"/>
      <c r="E7" s="162"/>
      <c r="F7" s="162"/>
      <c r="G7" s="162"/>
      <c r="H7" s="156"/>
      <c r="I7" s="156"/>
      <c r="J7" s="156"/>
      <c r="K7" s="156"/>
      <c r="L7" s="156"/>
      <c r="M7" s="156"/>
      <c r="N7" s="156"/>
      <c r="O7" s="156"/>
      <c r="P7" s="156"/>
      <c r="Q7" s="156"/>
      <c r="R7" s="156"/>
      <c r="S7" s="156"/>
      <c r="T7" s="126" t="s">
        <v>377</v>
      </c>
      <c r="U7" s="126" t="s">
        <v>378</v>
      </c>
      <c r="V7" s="125" t="s">
        <v>376</v>
      </c>
      <c r="W7" s="126" t="s">
        <v>377</v>
      </c>
      <c r="X7" s="125" t="s">
        <v>375</v>
      </c>
      <c r="Y7" s="126" t="s">
        <v>376</v>
      </c>
      <c r="Z7" s="126"/>
    </row>
    <row r="8" spans="1:26" s="6" customFormat="1" ht="39">
      <c r="A8" s="118" t="s">
        <v>2</v>
      </c>
      <c r="B8" s="119" t="s">
        <v>36</v>
      </c>
      <c r="C8" s="119"/>
      <c r="D8" s="120"/>
      <c r="E8" s="121"/>
      <c r="F8" s="121"/>
      <c r="G8" s="121"/>
      <c r="H8" s="121"/>
      <c r="I8" s="121"/>
      <c r="J8" s="121"/>
      <c r="K8" s="121"/>
      <c r="L8" s="121"/>
      <c r="M8" s="121"/>
      <c r="N8" s="121"/>
      <c r="O8" s="121"/>
      <c r="P8" s="121"/>
      <c r="Q8" s="122"/>
      <c r="R8" s="123"/>
      <c r="S8" s="123"/>
      <c r="T8" s="123"/>
      <c r="U8" s="123"/>
      <c r="V8" s="123"/>
      <c r="W8" s="123"/>
      <c r="X8" s="123"/>
      <c r="Y8" s="123"/>
      <c r="Z8" s="124"/>
    </row>
    <row r="9" spans="1:26" s="6" customFormat="1" ht="19.5">
      <c r="A9" s="17" t="s">
        <v>1</v>
      </c>
      <c r="B9" s="18" t="s">
        <v>269</v>
      </c>
      <c r="C9" s="18" t="s">
        <v>379</v>
      </c>
      <c r="D9" s="18"/>
      <c r="E9" s="133">
        <v>3500</v>
      </c>
      <c r="F9" s="133">
        <f>E9*0.7</f>
        <v>2450</v>
      </c>
      <c r="G9" s="133">
        <f>E9*0.3</f>
        <v>1050</v>
      </c>
      <c r="H9" s="20"/>
      <c r="I9" s="20"/>
      <c r="J9" s="20"/>
      <c r="K9" s="20"/>
      <c r="L9" s="20"/>
      <c r="M9" s="20"/>
      <c r="N9" s="20"/>
      <c r="O9" s="20"/>
      <c r="P9" s="20"/>
      <c r="Q9" s="21"/>
      <c r="R9" s="113"/>
      <c r="S9" s="113"/>
      <c r="T9" s="113"/>
      <c r="U9" s="113"/>
      <c r="V9" s="113"/>
      <c r="W9" s="113"/>
      <c r="X9" s="113"/>
      <c r="Y9" s="113"/>
      <c r="Z9" s="22"/>
    </row>
    <row r="10" spans="1:26" ht="36">
      <c r="A10" s="17" t="s">
        <v>11</v>
      </c>
      <c r="B10" s="23" t="s">
        <v>299</v>
      </c>
      <c r="C10" s="18" t="s">
        <v>379</v>
      </c>
      <c r="D10" s="23"/>
      <c r="E10" s="133">
        <v>3500</v>
      </c>
      <c r="F10" s="133">
        <f>E10*0.7</f>
        <v>2450</v>
      </c>
      <c r="G10" s="133">
        <f>E10*0.3</f>
        <v>1050</v>
      </c>
      <c r="H10" s="24"/>
      <c r="I10" s="24"/>
      <c r="J10" s="24"/>
      <c r="K10" s="24"/>
      <c r="L10" s="24"/>
      <c r="M10" s="24"/>
      <c r="N10" s="24"/>
      <c r="O10" s="24"/>
      <c r="P10" s="24"/>
      <c r="Q10" s="24"/>
      <c r="R10" s="114"/>
      <c r="S10" s="114"/>
      <c r="T10" s="114"/>
      <c r="U10" s="114"/>
      <c r="V10" s="114"/>
      <c r="W10" s="114"/>
      <c r="X10" s="114"/>
      <c r="Y10" s="114"/>
      <c r="Z10" s="25"/>
    </row>
    <row r="11" spans="1:26" ht="18">
      <c r="A11" s="17" t="s">
        <v>12</v>
      </c>
      <c r="B11" s="23" t="s">
        <v>164</v>
      </c>
      <c r="C11" s="18" t="s">
        <v>379</v>
      </c>
      <c r="D11" s="23"/>
      <c r="E11" s="133">
        <v>3500</v>
      </c>
      <c r="F11" s="133">
        <f>E11*0.7</f>
        <v>2450</v>
      </c>
      <c r="G11" s="133">
        <f>E11*0.3</f>
        <v>1050</v>
      </c>
      <c r="H11" s="24"/>
      <c r="I11" s="24"/>
      <c r="J11" s="24"/>
      <c r="K11" s="24"/>
      <c r="L11" s="24"/>
      <c r="M11" s="24"/>
      <c r="N11" s="24"/>
      <c r="O11" s="24"/>
      <c r="P11" s="24"/>
      <c r="Q11" s="24"/>
      <c r="R11" s="114"/>
      <c r="S11" s="114"/>
      <c r="T11" s="114"/>
      <c r="U11" s="114"/>
      <c r="V11" s="114"/>
      <c r="W11" s="114"/>
      <c r="X11" s="114"/>
      <c r="Y11" s="114"/>
      <c r="Z11" s="25"/>
    </row>
    <row r="12" spans="1:26" ht="18">
      <c r="A12" s="17" t="s">
        <v>15</v>
      </c>
      <c r="B12" s="23" t="s">
        <v>300</v>
      </c>
      <c r="C12" s="18" t="s">
        <v>379</v>
      </c>
      <c r="D12" s="23"/>
      <c r="E12" s="133">
        <v>3500</v>
      </c>
      <c r="F12" s="133">
        <f>E12*0.7</f>
        <v>2450</v>
      </c>
      <c r="G12" s="133">
        <f>E12*0.3</f>
        <v>1050</v>
      </c>
      <c r="H12" s="24"/>
      <c r="I12" s="24"/>
      <c r="J12" s="24"/>
      <c r="K12" s="24"/>
      <c r="L12" s="24"/>
      <c r="M12" s="24"/>
      <c r="N12" s="24"/>
      <c r="O12" s="24"/>
      <c r="P12" s="24"/>
      <c r="Q12" s="24"/>
      <c r="R12" s="114"/>
      <c r="S12" s="114"/>
      <c r="T12" s="114"/>
      <c r="U12" s="114"/>
      <c r="V12" s="114"/>
      <c r="W12" s="114"/>
      <c r="X12" s="114"/>
      <c r="Y12" s="114"/>
      <c r="Z12" s="25"/>
    </row>
    <row r="13" spans="1:26" ht="18">
      <c r="A13" s="26"/>
      <c r="B13" s="27" t="s">
        <v>58</v>
      </c>
      <c r="C13" s="18"/>
      <c r="D13" s="27"/>
      <c r="E13" s="133">
        <f>SUM(E9:E12)</f>
        <v>14000</v>
      </c>
      <c r="F13" s="133">
        <f>SUM(F9:F12)</f>
        <v>9800</v>
      </c>
      <c r="G13" s="133">
        <f>SUM(G9:G12)</f>
        <v>4200</v>
      </c>
      <c r="H13" s="24"/>
      <c r="I13" s="24"/>
      <c r="J13" s="24"/>
      <c r="K13" s="24"/>
      <c r="L13" s="24"/>
      <c r="M13" s="24"/>
      <c r="N13" s="24"/>
      <c r="O13" s="24"/>
      <c r="P13" s="24"/>
      <c r="Q13" s="24"/>
      <c r="R13" s="114"/>
      <c r="S13" s="114"/>
      <c r="T13" s="114"/>
      <c r="U13" s="114"/>
      <c r="V13" s="114"/>
      <c r="W13" s="114"/>
      <c r="X13" s="114"/>
      <c r="Y13" s="114"/>
      <c r="Z13" s="25"/>
    </row>
    <row r="14" spans="1:26" ht="21.75" customHeight="1">
      <c r="A14" s="28" t="s">
        <v>3</v>
      </c>
      <c r="B14" s="29" t="s">
        <v>55</v>
      </c>
      <c r="C14" s="18"/>
      <c r="D14" s="29"/>
      <c r="E14" s="132"/>
      <c r="F14" s="132"/>
      <c r="G14" s="132"/>
      <c r="H14" s="24"/>
      <c r="I14" s="24"/>
      <c r="J14" s="24"/>
      <c r="K14" s="24"/>
      <c r="L14" s="24"/>
      <c r="M14" s="24"/>
      <c r="N14" s="24"/>
      <c r="O14" s="24"/>
      <c r="P14" s="24"/>
      <c r="Q14" s="24"/>
      <c r="R14" s="114"/>
      <c r="S14" s="114"/>
      <c r="T14" s="114"/>
      <c r="U14" s="114"/>
      <c r="V14" s="114"/>
      <c r="W14" s="114"/>
      <c r="X14" s="114"/>
      <c r="Y14" s="114"/>
      <c r="Z14" s="25"/>
    </row>
    <row r="15" spans="1:26" ht="18">
      <c r="A15" s="30" t="s">
        <v>37</v>
      </c>
      <c r="B15" s="29"/>
      <c r="C15" s="18" t="s">
        <v>379</v>
      </c>
      <c r="D15" s="29"/>
      <c r="E15" s="132"/>
      <c r="F15" s="132"/>
      <c r="G15" s="132"/>
      <c r="H15" s="24"/>
      <c r="I15" s="24"/>
      <c r="J15" s="24"/>
      <c r="K15" s="24"/>
      <c r="L15" s="24"/>
      <c r="M15" s="24"/>
      <c r="N15" s="24"/>
      <c r="O15" s="24"/>
      <c r="P15" s="24"/>
      <c r="Q15" s="24"/>
      <c r="R15" s="114"/>
      <c r="S15" s="114"/>
      <c r="T15" s="114"/>
      <c r="U15" s="114"/>
      <c r="V15" s="114"/>
      <c r="W15" s="114"/>
      <c r="X15" s="114"/>
      <c r="Y15" s="114"/>
      <c r="Z15" s="25"/>
    </row>
    <row r="16" spans="1:26" ht="30">
      <c r="A16" s="31" t="s">
        <v>1</v>
      </c>
      <c r="B16" s="32" t="s">
        <v>53</v>
      </c>
      <c r="C16" s="18" t="s">
        <v>379</v>
      </c>
      <c r="D16" s="32"/>
      <c r="E16" s="133">
        <v>210</v>
      </c>
      <c r="F16" s="133">
        <f>E16</f>
        <v>210</v>
      </c>
      <c r="G16" s="133"/>
      <c r="H16" s="24"/>
      <c r="I16" s="24"/>
      <c r="J16" s="24"/>
      <c r="K16" s="24"/>
      <c r="L16" s="24"/>
      <c r="M16" s="24"/>
      <c r="N16" s="24"/>
      <c r="O16" s="24"/>
      <c r="P16" s="24"/>
      <c r="Q16" s="24"/>
      <c r="R16" s="114"/>
      <c r="S16" s="114"/>
      <c r="T16" s="114"/>
      <c r="U16" s="114"/>
      <c r="V16" s="114"/>
      <c r="W16" s="114"/>
      <c r="X16" s="114"/>
      <c r="Y16" s="114"/>
      <c r="Z16" s="25"/>
    </row>
    <row r="17" spans="1:26" ht="18">
      <c r="A17" s="31" t="s">
        <v>11</v>
      </c>
      <c r="B17" s="33" t="s">
        <v>301</v>
      </c>
      <c r="C17" s="18" t="s">
        <v>379</v>
      </c>
      <c r="D17" s="33"/>
      <c r="E17" s="133">
        <v>1000000</v>
      </c>
      <c r="F17" s="133">
        <f>E17*0.5</f>
        <v>500000</v>
      </c>
      <c r="G17" s="133">
        <f>E17*0.5</f>
        <v>500000</v>
      </c>
      <c r="H17" s="34"/>
      <c r="I17" s="34"/>
      <c r="J17" s="35"/>
      <c r="K17" s="35"/>
      <c r="L17" s="35"/>
      <c r="M17" s="35"/>
      <c r="N17" s="35"/>
      <c r="O17" s="35"/>
      <c r="P17" s="35"/>
      <c r="Q17" s="35"/>
      <c r="R17" s="115"/>
      <c r="S17" s="115"/>
      <c r="T17" s="115"/>
      <c r="U17" s="115"/>
      <c r="V17" s="115"/>
      <c r="W17" s="115"/>
      <c r="X17" s="115"/>
      <c r="Y17" s="115"/>
      <c r="Z17" s="25"/>
    </row>
    <row r="18" spans="1:26" ht="18">
      <c r="A18" s="31" t="s">
        <v>12</v>
      </c>
      <c r="B18" s="33" t="s">
        <v>302</v>
      </c>
      <c r="C18" s="18" t="s">
        <v>379</v>
      </c>
      <c r="D18" s="33"/>
      <c r="E18" s="133">
        <v>1050000</v>
      </c>
      <c r="F18" s="133">
        <f>E18*0.6</f>
        <v>630000</v>
      </c>
      <c r="G18" s="133">
        <f>E18*0.4</f>
        <v>420000</v>
      </c>
      <c r="H18" s="34"/>
      <c r="I18" s="34"/>
      <c r="J18" s="35"/>
      <c r="K18" s="35"/>
      <c r="L18" s="35"/>
      <c r="M18" s="35"/>
      <c r="N18" s="35"/>
      <c r="O18" s="35"/>
      <c r="P18" s="35"/>
      <c r="Q18" s="35"/>
      <c r="R18" s="115"/>
      <c r="S18" s="115"/>
      <c r="T18" s="115"/>
      <c r="U18" s="115"/>
      <c r="V18" s="115"/>
      <c r="W18" s="115"/>
      <c r="X18" s="115"/>
      <c r="Y18" s="115"/>
      <c r="Z18" s="25"/>
    </row>
    <row r="19" spans="1:26" ht="29.25">
      <c r="A19" s="31" t="s">
        <v>15</v>
      </c>
      <c r="B19" s="33" t="s">
        <v>303</v>
      </c>
      <c r="C19" s="18" t="s">
        <v>379</v>
      </c>
      <c r="D19" s="33"/>
      <c r="E19" s="133">
        <v>350000</v>
      </c>
      <c r="F19" s="133">
        <f>E19*0.6</f>
        <v>210000</v>
      </c>
      <c r="G19" s="133">
        <f>E19*0.4</f>
        <v>140000</v>
      </c>
      <c r="H19" s="34"/>
      <c r="I19" s="34"/>
      <c r="J19" s="35"/>
      <c r="K19" s="35"/>
      <c r="L19" s="35"/>
      <c r="M19" s="35"/>
      <c r="N19" s="35"/>
      <c r="O19" s="35"/>
      <c r="P19" s="35"/>
      <c r="Q19" s="35"/>
      <c r="R19" s="115"/>
      <c r="S19" s="115"/>
      <c r="T19" s="115"/>
      <c r="U19" s="115"/>
      <c r="V19" s="115"/>
      <c r="W19" s="115"/>
      <c r="X19" s="115"/>
      <c r="Y19" s="115"/>
      <c r="Z19" s="25"/>
    </row>
    <row r="20" spans="1:26" ht="18">
      <c r="A20" s="31" t="s">
        <v>9</v>
      </c>
      <c r="B20" s="33" t="s">
        <v>13</v>
      </c>
      <c r="C20" s="18" t="s">
        <v>379</v>
      </c>
      <c r="D20" s="33"/>
      <c r="E20" s="133">
        <v>150000</v>
      </c>
      <c r="F20" s="133">
        <v>150000</v>
      </c>
      <c r="G20" s="133"/>
      <c r="H20" s="34"/>
      <c r="I20" s="34"/>
      <c r="J20" s="35"/>
      <c r="K20" s="35"/>
      <c r="L20" s="35"/>
      <c r="M20" s="35"/>
      <c r="N20" s="35"/>
      <c r="O20" s="35"/>
      <c r="P20" s="35"/>
      <c r="Q20" s="35"/>
      <c r="R20" s="115"/>
      <c r="S20" s="115"/>
      <c r="T20" s="115"/>
      <c r="U20" s="115"/>
      <c r="V20" s="115"/>
      <c r="W20" s="115"/>
      <c r="X20" s="115"/>
      <c r="Y20" s="115"/>
      <c r="Z20" s="25"/>
    </row>
    <row r="21" spans="1:26" ht="18">
      <c r="A21" s="31" t="s">
        <v>54</v>
      </c>
      <c r="B21" s="33" t="s">
        <v>14</v>
      </c>
      <c r="C21" s="18" t="s">
        <v>379</v>
      </c>
      <c r="D21" s="33"/>
      <c r="E21" s="133">
        <v>150000</v>
      </c>
      <c r="F21" s="133">
        <v>150000</v>
      </c>
      <c r="G21" s="133"/>
      <c r="H21" s="34"/>
      <c r="I21" s="34"/>
      <c r="J21" s="35"/>
      <c r="K21" s="35"/>
      <c r="L21" s="35"/>
      <c r="M21" s="35"/>
      <c r="N21" s="35"/>
      <c r="O21" s="35"/>
      <c r="P21" s="35"/>
      <c r="Q21" s="35"/>
      <c r="R21" s="115"/>
      <c r="S21" s="115"/>
      <c r="T21" s="115"/>
      <c r="U21" s="115"/>
      <c r="V21" s="115"/>
      <c r="W21" s="115"/>
      <c r="X21" s="115"/>
      <c r="Y21" s="115"/>
      <c r="Z21" s="25"/>
    </row>
    <row r="22" spans="1:26" ht="18">
      <c r="A22" s="31" t="s">
        <v>56</v>
      </c>
      <c r="B22" s="33" t="s">
        <v>304</v>
      </c>
      <c r="C22" s="18" t="s">
        <v>379</v>
      </c>
      <c r="D22" s="33"/>
      <c r="E22" s="133">
        <v>150000</v>
      </c>
      <c r="F22" s="133">
        <f>E22</f>
        <v>150000</v>
      </c>
      <c r="G22" s="133"/>
      <c r="H22" s="34"/>
      <c r="I22" s="34"/>
      <c r="J22" s="35"/>
      <c r="K22" s="35"/>
      <c r="L22" s="35"/>
      <c r="M22" s="35"/>
      <c r="N22" s="35"/>
      <c r="O22" s="35"/>
      <c r="P22" s="35"/>
      <c r="Q22" s="35"/>
      <c r="R22" s="115"/>
      <c r="S22" s="115"/>
      <c r="T22" s="115"/>
      <c r="U22" s="115"/>
      <c r="V22" s="115"/>
      <c r="W22" s="115"/>
      <c r="X22" s="115"/>
      <c r="Y22" s="115"/>
      <c r="Z22" s="25"/>
    </row>
    <row r="23" spans="1:26" ht="18">
      <c r="A23" s="36"/>
      <c r="B23" s="27" t="s">
        <v>58</v>
      </c>
      <c r="C23" s="18"/>
      <c r="D23" s="27"/>
      <c r="E23" s="133">
        <f>SUM(E16:E22)</f>
        <v>2850210</v>
      </c>
      <c r="F23" s="133">
        <f>SUM(F16:F22)</f>
        <v>1790210</v>
      </c>
      <c r="G23" s="133">
        <f>SUM(G17:G22)</f>
        <v>1060000</v>
      </c>
      <c r="H23" s="34"/>
      <c r="I23" s="34"/>
      <c r="J23" s="35"/>
      <c r="K23" s="35"/>
      <c r="L23" s="35"/>
      <c r="M23" s="35"/>
      <c r="N23" s="35"/>
      <c r="O23" s="35"/>
      <c r="P23" s="35"/>
      <c r="Q23" s="35"/>
      <c r="R23" s="115"/>
      <c r="S23" s="115"/>
      <c r="T23" s="115"/>
      <c r="U23" s="115"/>
      <c r="V23" s="115"/>
      <c r="W23" s="115"/>
      <c r="X23" s="115"/>
      <c r="Y23" s="115"/>
      <c r="Z23" s="25"/>
    </row>
    <row r="24" spans="1:26" ht="18">
      <c r="A24" s="30" t="s">
        <v>38</v>
      </c>
      <c r="B24" s="33"/>
      <c r="C24" s="18"/>
      <c r="D24" s="33"/>
      <c r="E24" s="133"/>
      <c r="F24" s="133"/>
      <c r="G24" s="133"/>
      <c r="H24" s="34"/>
      <c r="I24" s="34"/>
      <c r="J24" s="35"/>
      <c r="K24" s="35"/>
      <c r="L24" s="35"/>
      <c r="M24" s="35"/>
      <c r="N24" s="35"/>
      <c r="O24" s="35"/>
      <c r="P24" s="35"/>
      <c r="Q24" s="35"/>
      <c r="R24" s="115"/>
      <c r="S24" s="115"/>
      <c r="T24" s="115"/>
      <c r="U24" s="115"/>
      <c r="V24" s="115"/>
      <c r="W24" s="115"/>
      <c r="X24" s="115"/>
      <c r="Y24" s="115"/>
      <c r="Z24" s="25"/>
    </row>
    <row r="25" spans="1:26" ht="90">
      <c r="A25" s="31" t="s">
        <v>1</v>
      </c>
      <c r="B25" s="33" t="s">
        <v>305</v>
      </c>
      <c r="C25" s="18" t="s">
        <v>379</v>
      </c>
      <c r="D25" s="33"/>
      <c r="E25" s="133">
        <v>2850000</v>
      </c>
      <c r="F25" s="133">
        <f>E25*0.5</f>
        <v>1425000</v>
      </c>
      <c r="G25" s="133">
        <f>E25*0.5</f>
        <v>1425000</v>
      </c>
      <c r="H25" s="34"/>
      <c r="I25" s="34"/>
      <c r="J25" s="35"/>
      <c r="K25" s="35"/>
      <c r="L25" s="35"/>
      <c r="M25" s="35"/>
      <c r="N25" s="35"/>
      <c r="O25" s="35"/>
      <c r="P25" s="35"/>
      <c r="Q25" s="35"/>
      <c r="R25" s="115"/>
      <c r="S25" s="115"/>
      <c r="T25" s="115"/>
      <c r="U25" s="115"/>
      <c r="V25" s="115"/>
      <c r="W25" s="115"/>
      <c r="X25" s="115"/>
      <c r="Y25" s="115"/>
      <c r="Z25" s="25"/>
    </row>
    <row r="26" spans="1:26" ht="30">
      <c r="A26" s="31" t="s">
        <v>11</v>
      </c>
      <c r="B26" s="33" t="s">
        <v>306</v>
      </c>
      <c r="C26" s="18" t="s">
        <v>379</v>
      </c>
      <c r="D26" s="33"/>
      <c r="E26" s="133">
        <v>1740000</v>
      </c>
      <c r="F26" s="133">
        <f>E26*0.7</f>
        <v>1218000</v>
      </c>
      <c r="G26" s="133">
        <f>E26*0.3</f>
        <v>522000</v>
      </c>
      <c r="H26" s="34"/>
      <c r="I26" s="34"/>
      <c r="J26" s="35"/>
      <c r="K26" s="35"/>
      <c r="L26" s="35"/>
      <c r="M26" s="35"/>
      <c r="N26" s="35"/>
      <c r="O26" s="35"/>
      <c r="P26" s="35"/>
      <c r="Q26" s="35"/>
      <c r="R26" s="115"/>
      <c r="S26" s="115"/>
      <c r="T26" s="115"/>
      <c r="U26" s="115"/>
      <c r="V26" s="115"/>
      <c r="W26" s="115"/>
      <c r="X26" s="115"/>
      <c r="Y26" s="115"/>
      <c r="Z26" s="25"/>
    </row>
    <row r="27" spans="1:26" ht="27.75">
      <c r="A27" s="31" t="s">
        <v>12</v>
      </c>
      <c r="B27" s="37" t="s">
        <v>307</v>
      </c>
      <c r="C27" s="18" t="s">
        <v>379</v>
      </c>
      <c r="D27" s="37"/>
      <c r="E27" s="133">
        <v>500000</v>
      </c>
      <c r="F27" s="133">
        <f>E27*0.7</f>
        <v>350000</v>
      </c>
      <c r="G27" s="133">
        <f>E27*0.3</f>
        <v>150000</v>
      </c>
      <c r="H27" s="34"/>
      <c r="I27" s="34"/>
      <c r="J27" s="35"/>
      <c r="K27" s="35"/>
      <c r="L27" s="35"/>
      <c r="M27" s="35"/>
      <c r="N27" s="35"/>
      <c r="O27" s="35"/>
      <c r="P27" s="35"/>
      <c r="Q27" s="35"/>
      <c r="R27" s="115"/>
      <c r="S27" s="115"/>
      <c r="T27" s="115"/>
      <c r="U27" s="115"/>
      <c r="V27" s="115"/>
      <c r="W27" s="115"/>
      <c r="X27" s="115"/>
      <c r="Y27" s="115"/>
      <c r="Z27" s="25"/>
    </row>
    <row r="28" spans="1:26" ht="18">
      <c r="A28" s="36"/>
      <c r="B28" s="27" t="s">
        <v>58</v>
      </c>
      <c r="C28" s="18"/>
      <c r="D28" s="27"/>
      <c r="E28" s="133">
        <f>SUM(E25:E27)</f>
        <v>5090000</v>
      </c>
      <c r="F28" s="133">
        <f>SUM(F25:F27)</f>
        <v>2993000</v>
      </c>
      <c r="G28" s="133">
        <f>SUM(G25:G27)</f>
        <v>2097000</v>
      </c>
      <c r="H28" s="34"/>
      <c r="I28" s="34"/>
      <c r="J28" s="35"/>
      <c r="K28" s="35"/>
      <c r="L28" s="35"/>
      <c r="M28" s="35"/>
      <c r="N28" s="35"/>
      <c r="O28" s="35"/>
      <c r="P28" s="35"/>
      <c r="Q28" s="35"/>
      <c r="R28" s="115"/>
      <c r="S28" s="115"/>
      <c r="T28" s="115"/>
      <c r="U28" s="115"/>
      <c r="V28" s="115"/>
      <c r="W28" s="115"/>
      <c r="X28" s="115"/>
      <c r="Y28" s="115"/>
      <c r="Z28" s="25"/>
    </row>
    <row r="29" spans="1:26" ht="18">
      <c r="A29" s="30" t="s">
        <v>39</v>
      </c>
      <c r="B29" s="33"/>
      <c r="C29" s="18"/>
      <c r="D29" s="33"/>
      <c r="E29" s="133"/>
      <c r="F29" s="133"/>
      <c r="G29" s="133"/>
      <c r="H29" s="34"/>
      <c r="I29" s="34"/>
      <c r="J29" s="35"/>
      <c r="K29" s="35"/>
      <c r="L29" s="35"/>
      <c r="M29" s="35"/>
      <c r="N29" s="35"/>
      <c r="O29" s="35"/>
      <c r="P29" s="35"/>
      <c r="Q29" s="35"/>
      <c r="R29" s="115"/>
      <c r="S29" s="115"/>
      <c r="T29" s="115"/>
      <c r="U29" s="115"/>
      <c r="V29" s="115"/>
      <c r="W29" s="115"/>
      <c r="X29" s="115"/>
      <c r="Y29" s="115"/>
      <c r="Z29" s="25"/>
    </row>
    <row r="30" spans="1:26" ht="18">
      <c r="A30" s="31" t="s">
        <v>1</v>
      </c>
      <c r="B30" s="23" t="s">
        <v>79</v>
      </c>
      <c r="C30" s="18" t="s">
        <v>379</v>
      </c>
      <c r="D30" s="23"/>
      <c r="E30" s="133">
        <v>2000000</v>
      </c>
      <c r="F30" s="133">
        <f>E30*0.7</f>
        <v>1400000</v>
      </c>
      <c r="G30" s="133">
        <f>E30*0.3</f>
        <v>600000</v>
      </c>
      <c r="H30" s="34"/>
      <c r="I30" s="34"/>
      <c r="J30" s="35"/>
      <c r="K30" s="35"/>
      <c r="L30" s="35"/>
      <c r="M30" s="35"/>
      <c r="N30" s="35"/>
      <c r="O30" s="35"/>
      <c r="P30" s="35"/>
      <c r="Q30" s="35"/>
      <c r="R30" s="115"/>
      <c r="S30" s="115"/>
      <c r="T30" s="115"/>
      <c r="U30" s="115"/>
      <c r="V30" s="115"/>
      <c r="W30" s="115"/>
      <c r="X30" s="115"/>
      <c r="Y30" s="115"/>
      <c r="Z30" s="25"/>
    </row>
    <row r="31" spans="1:26" ht="18">
      <c r="A31" s="31" t="s">
        <v>11</v>
      </c>
      <c r="B31" s="23" t="s">
        <v>74</v>
      </c>
      <c r="C31" s="18" t="s">
        <v>379</v>
      </c>
      <c r="D31" s="23"/>
      <c r="E31" s="133">
        <v>1600000</v>
      </c>
      <c r="F31" s="133">
        <f>E31*0.6</f>
        <v>960000</v>
      </c>
      <c r="G31" s="133">
        <f>E31*0.4</f>
        <v>640000</v>
      </c>
      <c r="H31" s="34"/>
      <c r="I31" s="34"/>
      <c r="J31" s="35"/>
      <c r="K31" s="35"/>
      <c r="L31" s="35"/>
      <c r="M31" s="35"/>
      <c r="N31" s="35"/>
      <c r="O31" s="35"/>
      <c r="P31" s="35"/>
      <c r="Q31" s="35"/>
      <c r="R31" s="115"/>
      <c r="S31" s="115"/>
      <c r="T31" s="115"/>
      <c r="U31" s="115"/>
      <c r="V31" s="115"/>
      <c r="W31" s="115"/>
      <c r="X31" s="115"/>
      <c r="Y31" s="115"/>
      <c r="Z31" s="25"/>
    </row>
    <row r="32" spans="1:26" ht="18">
      <c r="A32" s="31" t="s">
        <v>12</v>
      </c>
      <c r="B32" s="23" t="s">
        <v>165</v>
      </c>
      <c r="C32" s="18" t="s">
        <v>379</v>
      </c>
      <c r="D32" s="23"/>
      <c r="E32" s="133">
        <f>F32</f>
        <v>500000</v>
      </c>
      <c r="F32" s="133">
        <v>500000</v>
      </c>
      <c r="G32" s="133"/>
      <c r="H32" s="34"/>
      <c r="I32" s="34"/>
      <c r="J32" s="35"/>
      <c r="K32" s="35"/>
      <c r="L32" s="35"/>
      <c r="M32" s="35"/>
      <c r="N32" s="35"/>
      <c r="O32" s="35"/>
      <c r="P32" s="35"/>
      <c r="Q32" s="35"/>
      <c r="R32" s="115"/>
      <c r="S32" s="115"/>
      <c r="T32" s="115"/>
      <c r="U32" s="115"/>
      <c r="V32" s="115"/>
      <c r="W32" s="115"/>
      <c r="X32" s="115"/>
      <c r="Y32" s="115"/>
      <c r="Z32" s="25"/>
    </row>
    <row r="33" spans="1:26" ht="18">
      <c r="A33" s="36"/>
      <c r="B33" s="27" t="s">
        <v>58</v>
      </c>
      <c r="C33" s="18"/>
      <c r="D33" s="27"/>
      <c r="E33" s="133">
        <f>SUM(E30:E32)</f>
        <v>4100000</v>
      </c>
      <c r="F33" s="133">
        <f>SUM(F30:F32)</f>
        <v>2860000</v>
      </c>
      <c r="G33" s="133">
        <f>SUM(G30:G32)</f>
        <v>1240000</v>
      </c>
      <c r="H33" s="34"/>
      <c r="I33" s="34"/>
      <c r="J33" s="35"/>
      <c r="K33" s="35"/>
      <c r="L33" s="35"/>
      <c r="M33" s="35"/>
      <c r="N33" s="35"/>
      <c r="O33" s="35"/>
      <c r="P33" s="35"/>
      <c r="Q33" s="35"/>
      <c r="R33" s="115"/>
      <c r="S33" s="115"/>
      <c r="T33" s="115"/>
      <c r="U33" s="115"/>
      <c r="V33" s="115"/>
      <c r="W33" s="115"/>
      <c r="X33" s="115"/>
      <c r="Y33" s="115"/>
      <c r="Z33" s="25"/>
    </row>
    <row r="34" spans="1:26" ht="18">
      <c r="A34" s="30" t="s">
        <v>40</v>
      </c>
      <c r="B34" s="33"/>
      <c r="C34" s="18"/>
      <c r="D34" s="33"/>
      <c r="E34" s="133"/>
      <c r="F34" s="133"/>
      <c r="G34" s="133"/>
      <c r="H34" s="34"/>
      <c r="I34" s="34"/>
      <c r="J34" s="35"/>
      <c r="K34" s="35"/>
      <c r="L34" s="35"/>
      <c r="M34" s="35"/>
      <c r="N34" s="35"/>
      <c r="O34" s="35"/>
      <c r="P34" s="35"/>
      <c r="Q34" s="35"/>
      <c r="R34" s="115"/>
      <c r="S34" s="115"/>
      <c r="T34" s="115"/>
      <c r="U34" s="115"/>
      <c r="V34" s="115"/>
      <c r="W34" s="115"/>
      <c r="X34" s="115"/>
      <c r="Y34" s="115"/>
      <c r="Z34" s="25"/>
    </row>
    <row r="35" spans="1:26" ht="18">
      <c r="A35" s="31" t="s">
        <v>1</v>
      </c>
      <c r="B35" s="23" t="s">
        <v>66</v>
      </c>
      <c r="C35" s="18" t="s">
        <v>379</v>
      </c>
      <c r="D35" s="23"/>
      <c r="E35" s="133">
        <v>1800000</v>
      </c>
      <c r="F35" s="133">
        <f>E35*0.6</f>
        <v>1080000</v>
      </c>
      <c r="G35" s="133">
        <f>E35*0.4</f>
        <v>720000</v>
      </c>
      <c r="H35" s="34"/>
      <c r="I35" s="34"/>
      <c r="J35" s="35"/>
      <c r="K35" s="35"/>
      <c r="L35" s="35"/>
      <c r="M35" s="35"/>
      <c r="N35" s="35"/>
      <c r="O35" s="35"/>
      <c r="P35" s="35"/>
      <c r="Q35" s="35"/>
      <c r="R35" s="115"/>
      <c r="S35" s="115"/>
      <c r="T35" s="115"/>
      <c r="U35" s="115"/>
      <c r="V35" s="115"/>
      <c r="W35" s="115"/>
      <c r="X35" s="115"/>
      <c r="Y35" s="115"/>
      <c r="Z35" s="25"/>
    </row>
    <row r="36" spans="1:26" ht="18">
      <c r="A36" s="31" t="s">
        <v>11</v>
      </c>
      <c r="B36" s="23" t="s">
        <v>17</v>
      </c>
      <c r="C36" s="18" t="s">
        <v>379</v>
      </c>
      <c r="D36" s="23"/>
      <c r="E36" s="133">
        <v>1600000</v>
      </c>
      <c r="F36" s="133">
        <f>E36*0.6</f>
        <v>960000</v>
      </c>
      <c r="G36" s="133">
        <f>E36*0.4</f>
        <v>640000</v>
      </c>
      <c r="H36" s="34"/>
      <c r="I36" s="34"/>
      <c r="J36" s="35"/>
      <c r="K36" s="35"/>
      <c r="L36" s="35"/>
      <c r="M36" s="35"/>
      <c r="N36" s="35"/>
      <c r="O36" s="35"/>
      <c r="P36" s="35"/>
      <c r="Q36" s="35"/>
      <c r="R36" s="115"/>
      <c r="S36" s="115"/>
      <c r="T36" s="115"/>
      <c r="U36" s="115"/>
      <c r="V36" s="115"/>
      <c r="W36" s="115"/>
      <c r="X36" s="115"/>
      <c r="Y36" s="115"/>
      <c r="Z36" s="25"/>
    </row>
    <row r="37" spans="1:26" ht="18" hidden="1">
      <c r="A37" s="31" t="s">
        <v>12</v>
      </c>
      <c r="B37" s="37" t="s">
        <v>19</v>
      </c>
      <c r="C37" s="18" t="s">
        <v>379</v>
      </c>
      <c r="D37" s="37"/>
      <c r="E37" s="133"/>
      <c r="F37" s="133"/>
      <c r="G37" s="133"/>
      <c r="H37" s="34"/>
      <c r="I37" s="34"/>
      <c r="J37" s="35"/>
      <c r="K37" s="35"/>
      <c r="L37" s="35"/>
      <c r="M37" s="35"/>
      <c r="N37" s="35"/>
      <c r="O37" s="35"/>
      <c r="P37" s="35"/>
      <c r="Q37" s="35"/>
      <c r="R37" s="115"/>
      <c r="S37" s="115"/>
      <c r="T37" s="115"/>
      <c r="U37" s="115"/>
      <c r="V37" s="115"/>
      <c r="W37" s="115"/>
      <c r="X37" s="115"/>
      <c r="Y37" s="115"/>
      <c r="Z37" s="25"/>
    </row>
    <row r="38" spans="1:26" ht="18" hidden="1">
      <c r="A38" s="31" t="s">
        <v>15</v>
      </c>
      <c r="B38" s="37" t="s">
        <v>20</v>
      </c>
      <c r="C38" s="18" t="s">
        <v>379</v>
      </c>
      <c r="D38" s="37"/>
      <c r="E38" s="133"/>
      <c r="F38" s="133"/>
      <c r="G38" s="133"/>
      <c r="H38" s="34"/>
      <c r="I38" s="34"/>
      <c r="J38" s="35"/>
      <c r="K38" s="35"/>
      <c r="L38" s="35"/>
      <c r="M38" s="35"/>
      <c r="N38" s="35"/>
      <c r="O38" s="35"/>
      <c r="P38" s="35"/>
      <c r="Q38" s="35"/>
      <c r="R38" s="115"/>
      <c r="S38" s="115"/>
      <c r="T38" s="115"/>
      <c r="U38" s="115"/>
      <c r="V38" s="115"/>
      <c r="W38" s="115"/>
      <c r="X38" s="115"/>
      <c r="Y38" s="115"/>
      <c r="Z38" s="25"/>
    </row>
    <row r="39" spans="1:26" ht="18">
      <c r="A39" s="31" t="s">
        <v>9</v>
      </c>
      <c r="B39" s="23" t="s">
        <v>308</v>
      </c>
      <c r="C39" s="18" t="s">
        <v>379</v>
      </c>
      <c r="D39" s="23"/>
      <c r="E39" s="133">
        <v>1000000</v>
      </c>
      <c r="F39" s="133">
        <f>E39*0.5</f>
        <v>500000</v>
      </c>
      <c r="G39" s="133">
        <f>E39*0.5</f>
        <v>500000</v>
      </c>
      <c r="H39" s="34"/>
      <c r="I39" s="34"/>
      <c r="J39" s="35"/>
      <c r="K39" s="35"/>
      <c r="L39" s="35"/>
      <c r="M39" s="35"/>
      <c r="N39" s="35"/>
      <c r="O39" s="35"/>
      <c r="P39" s="35"/>
      <c r="Q39" s="35"/>
      <c r="R39" s="115"/>
      <c r="S39" s="115"/>
      <c r="T39" s="115"/>
      <c r="U39" s="115"/>
      <c r="V39" s="115"/>
      <c r="W39" s="115"/>
      <c r="X39" s="115"/>
      <c r="Y39" s="115"/>
      <c r="Z39" s="25"/>
    </row>
    <row r="40" spans="1:26" ht="18" hidden="1">
      <c r="A40" s="31" t="s">
        <v>54</v>
      </c>
      <c r="B40" s="23" t="s">
        <v>270</v>
      </c>
      <c r="C40" s="18" t="s">
        <v>379</v>
      </c>
      <c r="D40" s="23"/>
      <c r="E40" s="133"/>
      <c r="F40" s="133"/>
      <c r="G40" s="133"/>
      <c r="H40" s="34"/>
      <c r="I40" s="34"/>
      <c r="J40" s="35"/>
      <c r="K40" s="35"/>
      <c r="L40" s="35"/>
      <c r="M40" s="35"/>
      <c r="N40" s="35"/>
      <c r="O40" s="35"/>
      <c r="P40" s="35"/>
      <c r="Q40" s="35"/>
      <c r="R40" s="115"/>
      <c r="S40" s="115"/>
      <c r="T40" s="115"/>
      <c r="U40" s="115"/>
      <c r="V40" s="115"/>
      <c r="W40" s="115"/>
      <c r="X40" s="115"/>
      <c r="Y40" s="115"/>
      <c r="Z40" s="25"/>
    </row>
    <row r="41" spans="1:26" ht="18">
      <c r="A41" s="31" t="s">
        <v>56</v>
      </c>
      <c r="B41" s="23" t="s">
        <v>271</v>
      </c>
      <c r="C41" s="18" t="s">
        <v>379</v>
      </c>
      <c r="D41" s="23"/>
      <c r="E41" s="133">
        <v>970000</v>
      </c>
      <c r="F41" s="133">
        <f>E41*0.7</f>
        <v>679000</v>
      </c>
      <c r="G41" s="133">
        <f>E41*0.3</f>
        <v>291000</v>
      </c>
      <c r="H41" s="34"/>
      <c r="I41" s="34"/>
      <c r="J41" s="35"/>
      <c r="K41" s="35"/>
      <c r="L41" s="35"/>
      <c r="M41" s="35"/>
      <c r="N41" s="35"/>
      <c r="O41" s="35"/>
      <c r="P41" s="35"/>
      <c r="Q41" s="35"/>
      <c r="R41" s="115"/>
      <c r="S41" s="115"/>
      <c r="T41" s="115"/>
      <c r="U41" s="115"/>
      <c r="V41" s="115"/>
      <c r="W41" s="115"/>
      <c r="X41" s="115"/>
      <c r="Y41" s="115"/>
      <c r="Z41" s="25"/>
    </row>
    <row r="42" spans="1:26" ht="18">
      <c r="A42" s="31" t="s">
        <v>57</v>
      </c>
      <c r="B42" s="23" t="s">
        <v>272</v>
      </c>
      <c r="C42" s="18" t="s">
        <v>379</v>
      </c>
      <c r="D42" s="23"/>
      <c r="E42" s="133">
        <v>1400000</v>
      </c>
      <c r="F42" s="133">
        <f>E42*0.7</f>
        <v>979999.99999999988</v>
      </c>
      <c r="G42" s="133">
        <f>E42*0.3</f>
        <v>420000</v>
      </c>
      <c r="H42" s="34"/>
      <c r="I42" s="34"/>
      <c r="J42" s="35"/>
      <c r="K42" s="35"/>
      <c r="L42" s="35"/>
      <c r="M42" s="35"/>
      <c r="N42" s="35"/>
      <c r="O42" s="35"/>
      <c r="P42" s="35"/>
      <c r="Q42" s="35"/>
      <c r="R42" s="115"/>
      <c r="S42" s="115"/>
      <c r="T42" s="115"/>
      <c r="U42" s="115"/>
      <c r="V42" s="115"/>
      <c r="W42" s="115"/>
      <c r="X42" s="115"/>
      <c r="Y42" s="115"/>
      <c r="Z42" s="25"/>
    </row>
    <row r="43" spans="1:26" ht="18">
      <c r="A43" s="31"/>
      <c r="B43" s="38" t="s">
        <v>58</v>
      </c>
      <c r="C43" s="18"/>
      <c r="D43" s="38"/>
      <c r="E43" s="133">
        <f>SUM(E35:E42)</f>
        <v>6770000</v>
      </c>
      <c r="F43" s="133">
        <f>SUM(F35:F42)</f>
        <v>4199000</v>
      </c>
      <c r="G43" s="133">
        <f>SUM(G35:G42)</f>
        <v>2571000</v>
      </c>
      <c r="H43" s="34"/>
      <c r="I43" s="34"/>
      <c r="J43" s="35"/>
      <c r="K43" s="35"/>
      <c r="L43" s="35"/>
      <c r="M43" s="35"/>
      <c r="N43" s="35"/>
      <c r="O43" s="35"/>
      <c r="P43" s="35"/>
      <c r="Q43" s="35"/>
      <c r="R43" s="115"/>
      <c r="S43" s="115"/>
      <c r="T43" s="115"/>
      <c r="U43" s="115"/>
      <c r="V43" s="115"/>
      <c r="W43" s="115"/>
      <c r="X43" s="115"/>
      <c r="Y43" s="115"/>
      <c r="Z43" s="25"/>
    </row>
    <row r="44" spans="1:26" ht="18">
      <c r="A44" s="30" t="s">
        <v>41</v>
      </c>
      <c r="B44" s="23"/>
      <c r="C44" s="18"/>
      <c r="D44" s="23"/>
      <c r="E44" s="133"/>
      <c r="F44" s="133"/>
      <c r="G44" s="133"/>
      <c r="H44" s="34"/>
      <c r="I44" s="34"/>
      <c r="J44" s="35"/>
      <c r="K44" s="35"/>
      <c r="L44" s="35"/>
      <c r="M44" s="35"/>
      <c r="N44" s="35"/>
      <c r="O44" s="35"/>
      <c r="P44" s="35"/>
      <c r="Q44" s="35"/>
      <c r="R44" s="115"/>
      <c r="S44" s="115"/>
      <c r="T44" s="115"/>
      <c r="U44" s="115"/>
      <c r="V44" s="115"/>
      <c r="W44" s="115"/>
      <c r="X44" s="115"/>
      <c r="Y44" s="115"/>
      <c r="Z44" s="25"/>
    </row>
    <row r="45" spans="1:26" ht="36.75">
      <c r="A45" s="31" t="s">
        <v>1</v>
      </c>
      <c r="B45" s="23" t="s">
        <v>273</v>
      </c>
      <c r="C45" s="18" t="s">
        <v>379</v>
      </c>
      <c r="D45" s="23"/>
      <c r="E45" s="133">
        <v>3714000</v>
      </c>
      <c r="F45" s="133">
        <f>E45*0.7</f>
        <v>2599800</v>
      </c>
      <c r="G45" s="133">
        <f>E45*0.3</f>
        <v>1114200</v>
      </c>
      <c r="H45" s="34"/>
      <c r="I45" s="34"/>
      <c r="J45" s="35"/>
      <c r="K45" s="35"/>
      <c r="L45" s="35"/>
      <c r="M45" s="35"/>
      <c r="N45" s="35"/>
      <c r="O45" s="35"/>
      <c r="P45" s="35"/>
      <c r="Q45" s="35"/>
      <c r="R45" s="115"/>
      <c r="S45" s="115"/>
      <c r="T45" s="115"/>
      <c r="U45" s="115"/>
      <c r="V45" s="115"/>
      <c r="W45" s="115"/>
      <c r="X45" s="115"/>
      <c r="Y45" s="115"/>
      <c r="Z45" s="25"/>
    </row>
    <row r="46" spans="1:26" ht="18">
      <c r="A46" s="36"/>
      <c r="B46" s="38" t="s">
        <v>58</v>
      </c>
      <c r="C46" s="18"/>
      <c r="D46" s="38"/>
      <c r="E46" s="133">
        <f>SUM(E45)</f>
        <v>3714000</v>
      </c>
      <c r="F46" s="133">
        <f>SUM(F45)</f>
        <v>2599800</v>
      </c>
      <c r="G46" s="133">
        <f>SUM(G45)</f>
        <v>1114200</v>
      </c>
      <c r="H46" s="34"/>
      <c r="I46" s="34"/>
      <c r="J46" s="35"/>
      <c r="K46" s="35"/>
      <c r="L46" s="35"/>
      <c r="M46" s="35"/>
      <c r="N46" s="35"/>
      <c r="O46" s="35"/>
      <c r="P46" s="35"/>
      <c r="Q46" s="35"/>
      <c r="R46" s="115"/>
      <c r="S46" s="115"/>
      <c r="T46" s="115"/>
      <c r="U46" s="115"/>
      <c r="V46" s="115"/>
      <c r="W46" s="115"/>
      <c r="X46" s="115"/>
      <c r="Y46" s="115"/>
      <c r="Z46" s="25"/>
    </row>
    <row r="47" spans="1:26" ht="18">
      <c r="A47" s="30" t="s">
        <v>42</v>
      </c>
      <c r="B47" s="23"/>
      <c r="C47" s="18"/>
      <c r="D47" s="23"/>
      <c r="E47" s="133"/>
      <c r="F47" s="133"/>
      <c r="G47" s="133"/>
      <c r="H47" s="34"/>
      <c r="I47" s="34"/>
      <c r="J47" s="35"/>
      <c r="K47" s="35"/>
      <c r="L47" s="35"/>
      <c r="M47" s="35"/>
      <c r="N47" s="35"/>
      <c r="O47" s="35"/>
      <c r="P47" s="35"/>
      <c r="Q47" s="35"/>
      <c r="R47" s="115"/>
      <c r="S47" s="115"/>
      <c r="T47" s="115"/>
      <c r="U47" s="115"/>
      <c r="V47" s="115"/>
      <c r="W47" s="115"/>
      <c r="X47" s="115"/>
      <c r="Y47" s="115"/>
      <c r="Z47" s="25"/>
    </row>
    <row r="48" spans="1:26" ht="45">
      <c r="A48" s="31" t="s">
        <v>1</v>
      </c>
      <c r="B48" s="33" t="s">
        <v>67</v>
      </c>
      <c r="C48" s="18" t="s">
        <v>379</v>
      </c>
      <c r="D48" s="33"/>
      <c r="E48" s="133">
        <v>1000000</v>
      </c>
      <c r="F48" s="133">
        <f>E48*0.5</f>
        <v>500000</v>
      </c>
      <c r="G48" s="133">
        <f>E48*0.5</f>
        <v>500000</v>
      </c>
      <c r="H48" s="34"/>
      <c r="I48" s="34"/>
      <c r="J48" s="35"/>
      <c r="K48" s="35"/>
      <c r="L48" s="35"/>
      <c r="M48" s="35"/>
      <c r="N48" s="35"/>
      <c r="O48" s="35"/>
      <c r="P48" s="35"/>
      <c r="Q48" s="35"/>
      <c r="R48" s="115"/>
      <c r="S48" s="115"/>
      <c r="T48" s="115"/>
      <c r="U48" s="115"/>
      <c r="V48" s="115"/>
      <c r="W48" s="115"/>
      <c r="X48" s="115"/>
      <c r="Y48" s="115"/>
      <c r="Z48" s="25"/>
    </row>
    <row r="49" spans="1:26" ht="35.25" customHeight="1">
      <c r="A49" s="31" t="s">
        <v>11</v>
      </c>
      <c r="B49" s="33" t="s">
        <v>309</v>
      </c>
      <c r="C49" s="18" t="s">
        <v>379</v>
      </c>
      <c r="D49" s="33"/>
      <c r="E49" s="133">
        <v>2275000</v>
      </c>
      <c r="F49" s="133">
        <f>E49*0.7</f>
        <v>1592500</v>
      </c>
      <c r="G49" s="133">
        <f>E49*0.3</f>
        <v>682500</v>
      </c>
      <c r="H49" s="34"/>
      <c r="I49" s="34"/>
      <c r="J49" s="35"/>
      <c r="K49" s="35"/>
      <c r="L49" s="35"/>
      <c r="M49" s="35"/>
      <c r="N49" s="35"/>
      <c r="O49" s="35"/>
      <c r="P49" s="35"/>
      <c r="Q49" s="35"/>
      <c r="R49" s="115"/>
      <c r="S49" s="115"/>
      <c r="T49" s="115"/>
      <c r="U49" s="115"/>
      <c r="V49" s="115"/>
      <c r="W49" s="115"/>
      <c r="X49" s="115"/>
      <c r="Y49" s="115"/>
      <c r="Z49" s="25"/>
    </row>
    <row r="50" spans="1:26" ht="36">
      <c r="A50" s="31" t="s">
        <v>12</v>
      </c>
      <c r="B50" s="23" t="s">
        <v>73</v>
      </c>
      <c r="C50" s="18" t="s">
        <v>379</v>
      </c>
      <c r="D50" s="23"/>
      <c r="E50" s="133">
        <v>1000000</v>
      </c>
      <c r="F50" s="133">
        <f>E50*0.7</f>
        <v>700000</v>
      </c>
      <c r="G50" s="133">
        <f>E50*0.3</f>
        <v>300000</v>
      </c>
      <c r="H50" s="34"/>
      <c r="I50" s="34"/>
      <c r="J50" s="35"/>
      <c r="K50" s="35"/>
      <c r="L50" s="35"/>
      <c r="M50" s="35"/>
      <c r="N50" s="35"/>
      <c r="O50" s="35"/>
      <c r="P50" s="35"/>
      <c r="Q50" s="35"/>
      <c r="R50" s="115"/>
      <c r="S50" s="115"/>
      <c r="T50" s="115"/>
      <c r="U50" s="115"/>
      <c r="V50" s="115"/>
      <c r="W50" s="115"/>
      <c r="X50" s="115"/>
      <c r="Y50" s="115"/>
      <c r="Z50" s="25"/>
    </row>
    <row r="51" spans="1:26" ht="18">
      <c r="A51" s="31" t="s">
        <v>15</v>
      </c>
      <c r="B51" s="23" t="s">
        <v>166</v>
      </c>
      <c r="C51" s="18" t="s">
        <v>379</v>
      </c>
      <c r="D51" s="23"/>
      <c r="E51" s="133">
        <f>F51</f>
        <v>200000</v>
      </c>
      <c r="F51" s="133">
        <v>200000</v>
      </c>
      <c r="G51" s="133"/>
      <c r="H51" s="34"/>
      <c r="I51" s="34"/>
      <c r="J51" s="35"/>
      <c r="K51" s="35"/>
      <c r="L51" s="35"/>
      <c r="M51" s="35"/>
      <c r="N51" s="35"/>
      <c r="O51" s="35"/>
      <c r="P51" s="35"/>
      <c r="Q51" s="35"/>
      <c r="R51" s="115"/>
      <c r="S51" s="115"/>
      <c r="T51" s="115"/>
      <c r="U51" s="115"/>
      <c r="V51" s="115"/>
      <c r="W51" s="115"/>
      <c r="X51" s="115"/>
      <c r="Y51" s="115"/>
      <c r="Z51" s="25"/>
    </row>
    <row r="52" spans="1:26" ht="18">
      <c r="A52" s="31"/>
      <c r="B52" s="38" t="s">
        <v>58</v>
      </c>
      <c r="C52" s="18"/>
      <c r="D52" s="38"/>
      <c r="E52" s="133">
        <f>SUM(E48:E51)</f>
        <v>4475000</v>
      </c>
      <c r="F52" s="133">
        <f>SUM(F48:F51)</f>
        <v>2992500</v>
      </c>
      <c r="G52" s="133">
        <f>SUM(G48:G50)</f>
        <v>1482500</v>
      </c>
      <c r="H52" s="34"/>
      <c r="I52" s="34"/>
      <c r="J52" s="35"/>
      <c r="K52" s="35"/>
      <c r="L52" s="35"/>
      <c r="M52" s="35"/>
      <c r="N52" s="35"/>
      <c r="O52" s="35"/>
      <c r="P52" s="35"/>
      <c r="Q52" s="35"/>
      <c r="R52" s="115"/>
      <c r="S52" s="115"/>
      <c r="T52" s="115"/>
      <c r="U52" s="115"/>
      <c r="V52" s="115"/>
      <c r="W52" s="115"/>
      <c r="X52" s="115"/>
      <c r="Y52" s="115"/>
      <c r="Z52" s="25"/>
    </row>
    <row r="53" spans="1:26" ht="18">
      <c r="A53" s="30" t="s">
        <v>43</v>
      </c>
      <c r="B53" s="23"/>
      <c r="C53" s="18"/>
      <c r="D53" s="23"/>
      <c r="E53" s="133"/>
      <c r="F53" s="133"/>
      <c r="G53" s="133"/>
      <c r="H53" s="34"/>
      <c r="I53" s="34"/>
      <c r="J53" s="35"/>
      <c r="K53" s="35"/>
      <c r="L53" s="35"/>
      <c r="M53" s="35"/>
      <c r="N53" s="35"/>
      <c r="O53" s="35"/>
      <c r="P53" s="35"/>
      <c r="Q53" s="35"/>
      <c r="R53" s="115"/>
      <c r="S53" s="115"/>
      <c r="T53" s="115"/>
      <c r="U53" s="115"/>
      <c r="V53" s="115"/>
      <c r="W53" s="115"/>
      <c r="X53" s="115"/>
      <c r="Y53" s="115"/>
      <c r="Z53" s="25"/>
    </row>
    <row r="54" spans="1:26" ht="36.75" customHeight="1">
      <c r="A54" s="31" t="s">
        <v>1</v>
      </c>
      <c r="B54" s="18" t="s">
        <v>31</v>
      </c>
      <c r="C54" s="18" t="s">
        <v>379</v>
      </c>
      <c r="D54" s="18"/>
      <c r="E54" s="133">
        <v>3300000</v>
      </c>
      <c r="F54" s="133">
        <f>E54*0.5</f>
        <v>1650000</v>
      </c>
      <c r="G54" s="133">
        <f>E54*0.5</f>
        <v>1650000</v>
      </c>
      <c r="H54" s="34"/>
      <c r="I54" s="34"/>
      <c r="J54" s="35"/>
      <c r="K54" s="35"/>
      <c r="L54" s="35"/>
      <c r="M54" s="35"/>
      <c r="N54" s="35"/>
      <c r="O54" s="35"/>
      <c r="P54" s="35"/>
      <c r="Q54" s="35"/>
      <c r="R54" s="115"/>
      <c r="S54" s="115"/>
      <c r="T54" s="115"/>
      <c r="U54" s="115"/>
      <c r="V54" s="115"/>
      <c r="W54" s="115"/>
      <c r="X54" s="115"/>
      <c r="Y54" s="115"/>
      <c r="Z54" s="25"/>
    </row>
    <row r="55" spans="1:26" ht="31.5" customHeight="1">
      <c r="A55" s="31" t="s">
        <v>11</v>
      </c>
      <c r="B55" s="18" t="s">
        <v>32</v>
      </c>
      <c r="C55" s="18" t="s">
        <v>379</v>
      </c>
      <c r="D55" s="18"/>
      <c r="E55" s="133">
        <v>1200000</v>
      </c>
      <c r="F55" s="133">
        <f>E55*0.5</f>
        <v>600000</v>
      </c>
      <c r="G55" s="133">
        <f>E55*0.5</f>
        <v>600000</v>
      </c>
      <c r="H55" s="34"/>
      <c r="I55" s="34"/>
      <c r="J55" s="35"/>
      <c r="K55" s="35"/>
      <c r="L55" s="35"/>
      <c r="M55" s="35"/>
      <c r="N55" s="35"/>
      <c r="O55" s="35"/>
      <c r="P55" s="35"/>
      <c r="Q55" s="35"/>
      <c r="R55" s="115"/>
      <c r="S55" s="115"/>
      <c r="T55" s="115"/>
      <c r="U55" s="115"/>
      <c r="V55" s="115"/>
      <c r="W55" s="115"/>
      <c r="X55" s="115"/>
      <c r="Y55" s="115"/>
      <c r="Z55" s="25"/>
    </row>
    <row r="56" spans="1:26" ht="38.25" customHeight="1">
      <c r="A56" s="31" t="s">
        <v>12</v>
      </c>
      <c r="B56" s="23" t="s">
        <v>175</v>
      </c>
      <c r="C56" s="18" t="s">
        <v>379</v>
      </c>
      <c r="D56" s="23"/>
      <c r="E56" s="133">
        <v>1100000</v>
      </c>
      <c r="F56" s="133">
        <f>E56*0.5</f>
        <v>550000</v>
      </c>
      <c r="G56" s="133">
        <f>E56*0.5</f>
        <v>550000</v>
      </c>
      <c r="H56" s="34"/>
      <c r="I56" s="34"/>
      <c r="J56" s="35"/>
      <c r="K56" s="35"/>
      <c r="L56" s="35"/>
      <c r="M56" s="35"/>
      <c r="N56" s="35"/>
      <c r="O56" s="35"/>
      <c r="P56" s="35"/>
      <c r="Q56" s="35"/>
      <c r="R56" s="115"/>
      <c r="S56" s="115"/>
      <c r="T56" s="115"/>
      <c r="U56" s="115"/>
      <c r="V56" s="115"/>
      <c r="W56" s="115"/>
      <c r="X56" s="115"/>
      <c r="Y56" s="115"/>
      <c r="Z56" s="25"/>
    </row>
    <row r="57" spans="1:26" ht="18">
      <c r="A57" s="36"/>
      <c r="B57" s="38" t="s">
        <v>58</v>
      </c>
      <c r="C57" s="18"/>
      <c r="D57" s="38"/>
      <c r="E57" s="133">
        <f>SUM(E54:E56)</f>
        <v>5600000</v>
      </c>
      <c r="F57" s="133">
        <f>SUM(F54:F56)</f>
        <v>2800000</v>
      </c>
      <c r="G57" s="133">
        <f>SUM(G54:G56)</f>
        <v>2800000</v>
      </c>
      <c r="H57" s="34"/>
      <c r="I57" s="34"/>
      <c r="J57" s="35"/>
      <c r="K57" s="35"/>
      <c r="L57" s="35"/>
      <c r="M57" s="35"/>
      <c r="N57" s="35"/>
      <c r="O57" s="35"/>
      <c r="P57" s="35"/>
      <c r="Q57" s="35"/>
      <c r="R57" s="115"/>
      <c r="S57" s="115"/>
      <c r="T57" s="115"/>
      <c r="U57" s="115"/>
      <c r="V57" s="115"/>
      <c r="W57" s="115"/>
      <c r="X57" s="115"/>
      <c r="Y57" s="115"/>
      <c r="Z57" s="25"/>
    </row>
    <row r="58" spans="1:26" ht="18">
      <c r="A58" s="30" t="s">
        <v>44</v>
      </c>
      <c r="B58" s="23"/>
      <c r="C58" s="18"/>
      <c r="D58" s="23"/>
      <c r="E58" s="133"/>
      <c r="F58" s="133"/>
      <c r="G58" s="133"/>
      <c r="H58" s="34"/>
      <c r="I58" s="34"/>
      <c r="J58" s="35"/>
      <c r="K58" s="35"/>
      <c r="L58" s="35"/>
      <c r="M58" s="35"/>
      <c r="N58" s="35"/>
      <c r="O58" s="35"/>
      <c r="P58" s="35"/>
      <c r="Q58" s="35"/>
      <c r="R58" s="115"/>
      <c r="S58" s="115"/>
      <c r="T58" s="115"/>
      <c r="U58" s="115"/>
      <c r="V58" s="115"/>
      <c r="W58" s="115"/>
      <c r="X58" s="115"/>
      <c r="Y58" s="115"/>
      <c r="Z58" s="25"/>
    </row>
    <row r="59" spans="1:26" ht="33">
      <c r="A59" s="39">
        <v>1</v>
      </c>
      <c r="B59" s="37" t="s">
        <v>174</v>
      </c>
      <c r="C59" s="18" t="s">
        <v>379</v>
      </c>
      <c r="D59" s="37"/>
      <c r="E59" s="133">
        <v>1900000</v>
      </c>
      <c r="F59" s="133">
        <f>E59*0.7</f>
        <v>1330000</v>
      </c>
      <c r="G59" s="133">
        <f>E59*0.3</f>
        <v>570000</v>
      </c>
      <c r="H59" s="34"/>
      <c r="I59" s="34"/>
      <c r="J59" s="35"/>
      <c r="K59" s="35"/>
      <c r="L59" s="35"/>
      <c r="M59" s="35"/>
      <c r="N59" s="35"/>
      <c r="O59" s="35"/>
      <c r="P59" s="35"/>
      <c r="Q59" s="35"/>
      <c r="R59" s="115"/>
      <c r="S59" s="115"/>
      <c r="T59" s="115"/>
      <c r="U59" s="115"/>
      <c r="V59" s="115"/>
      <c r="W59" s="115"/>
      <c r="X59" s="115"/>
      <c r="Y59" s="115"/>
      <c r="Z59" s="25"/>
    </row>
    <row r="60" spans="1:26" ht="37.5">
      <c r="A60" s="39">
        <v>2</v>
      </c>
      <c r="B60" s="40" t="s">
        <v>75</v>
      </c>
      <c r="C60" s="18" t="s">
        <v>379</v>
      </c>
      <c r="D60" s="40"/>
      <c r="E60" s="133">
        <v>500000</v>
      </c>
      <c r="F60" s="133">
        <f>E60*0.7</f>
        <v>350000</v>
      </c>
      <c r="G60" s="133">
        <f>E60*0.3</f>
        <v>150000</v>
      </c>
      <c r="H60" s="34"/>
      <c r="I60" s="34"/>
      <c r="J60" s="35"/>
      <c r="K60" s="35"/>
      <c r="L60" s="35"/>
      <c r="M60" s="35"/>
      <c r="N60" s="35"/>
      <c r="O60" s="35"/>
      <c r="P60" s="35"/>
      <c r="Q60" s="35"/>
      <c r="R60" s="115"/>
      <c r="S60" s="115"/>
      <c r="T60" s="115"/>
      <c r="U60" s="115"/>
      <c r="V60" s="115"/>
      <c r="W60" s="115"/>
      <c r="X60" s="115"/>
      <c r="Y60" s="115"/>
      <c r="Z60" s="25"/>
    </row>
    <row r="61" spans="1:26" ht="42.75">
      <c r="A61" s="39">
        <v>3</v>
      </c>
      <c r="B61" s="41" t="s">
        <v>68</v>
      </c>
      <c r="C61" s="18" t="s">
        <v>379</v>
      </c>
      <c r="D61" s="41"/>
      <c r="E61" s="133">
        <v>2000000</v>
      </c>
      <c r="F61" s="133">
        <f>E61*0.5</f>
        <v>1000000</v>
      </c>
      <c r="G61" s="133">
        <f>E61*0.5</f>
        <v>1000000</v>
      </c>
      <c r="H61" s="34"/>
      <c r="I61" s="34"/>
      <c r="J61" s="35"/>
      <c r="K61" s="35"/>
      <c r="L61" s="35"/>
      <c r="M61" s="35"/>
      <c r="N61" s="35"/>
      <c r="O61" s="35"/>
      <c r="P61" s="35"/>
      <c r="Q61" s="35"/>
      <c r="R61" s="115"/>
      <c r="S61" s="115"/>
      <c r="T61" s="115"/>
      <c r="U61" s="115"/>
      <c r="V61" s="115"/>
      <c r="W61" s="115"/>
      <c r="X61" s="115"/>
      <c r="Y61" s="115"/>
      <c r="Z61" s="25"/>
    </row>
    <row r="62" spans="1:26" ht="25.5" hidden="1">
      <c r="A62" s="39"/>
      <c r="B62" s="37" t="s">
        <v>18</v>
      </c>
      <c r="C62" s="18" t="s">
        <v>379</v>
      </c>
      <c r="D62" s="37"/>
      <c r="E62" s="133">
        <v>800000</v>
      </c>
      <c r="F62" s="133">
        <f>E62*0.5</f>
        <v>400000</v>
      </c>
      <c r="G62" s="133">
        <f>E62*0.5</f>
        <v>400000</v>
      </c>
      <c r="H62" s="34"/>
      <c r="I62" s="34"/>
      <c r="J62" s="35"/>
      <c r="K62" s="35"/>
      <c r="L62" s="35"/>
      <c r="M62" s="35"/>
      <c r="N62" s="35"/>
      <c r="O62" s="35"/>
      <c r="P62" s="35"/>
      <c r="Q62" s="35"/>
      <c r="R62" s="115"/>
      <c r="S62" s="115"/>
      <c r="T62" s="115"/>
      <c r="U62" s="115"/>
      <c r="V62" s="115"/>
      <c r="W62" s="115"/>
      <c r="X62" s="115"/>
      <c r="Y62" s="115"/>
      <c r="Z62" s="25"/>
    </row>
    <row r="63" spans="1:26" ht="37.5">
      <c r="A63" s="39">
        <v>4</v>
      </c>
      <c r="B63" s="40" t="s">
        <v>76</v>
      </c>
      <c r="C63" s="18" t="s">
        <v>379</v>
      </c>
      <c r="D63" s="40"/>
      <c r="E63" s="133">
        <v>840000</v>
      </c>
      <c r="F63" s="133">
        <f>E63*0.5</f>
        <v>420000</v>
      </c>
      <c r="G63" s="133">
        <f>E63*0.5</f>
        <v>420000</v>
      </c>
      <c r="H63" s="34"/>
      <c r="I63" s="34"/>
      <c r="J63" s="35"/>
      <c r="K63" s="35"/>
      <c r="L63" s="35"/>
      <c r="M63" s="35"/>
      <c r="N63" s="35"/>
      <c r="O63" s="35"/>
      <c r="P63" s="35"/>
      <c r="Q63" s="35"/>
      <c r="R63" s="115"/>
      <c r="S63" s="115"/>
      <c r="T63" s="115"/>
      <c r="U63" s="115"/>
      <c r="V63" s="115"/>
      <c r="W63" s="115"/>
      <c r="X63" s="115"/>
      <c r="Y63" s="115"/>
      <c r="Z63" s="25"/>
    </row>
    <row r="64" spans="1:26" ht="18">
      <c r="A64" s="30"/>
      <c r="B64" s="38" t="s">
        <v>58</v>
      </c>
      <c r="C64" s="18"/>
      <c r="D64" s="38"/>
      <c r="E64" s="133">
        <f>SUM(E59:E63)</f>
        <v>6040000</v>
      </c>
      <c r="F64" s="133">
        <f>SUM(F59:F63)</f>
        <v>3500000</v>
      </c>
      <c r="G64" s="133">
        <f>SUM(G59:G63)</f>
        <v>2540000</v>
      </c>
      <c r="H64" s="34"/>
      <c r="I64" s="34"/>
      <c r="J64" s="35"/>
      <c r="K64" s="35"/>
      <c r="L64" s="35"/>
      <c r="M64" s="35"/>
      <c r="N64" s="35"/>
      <c r="O64" s="35"/>
      <c r="P64" s="35"/>
      <c r="Q64" s="35"/>
      <c r="R64" s="115"/>
      <c r="S64" s="115"/>
      <c r="T64" s="115"/>
      <c r="U64" s="115"/>
      <c r="V64" s="115"/>
      <c r="W64" s="115"/>
      <c r="X64" s="115"/>
      <c r="Y64" s="115"/>
      <c r="Z64" s="25"/>
    </row>
    <row r="65" spans="1:26" ht="18">
      <c r="A65" s="30" t="s">
        <v>45</v>
      </c>
      <c r="B65" s="37"/>
      <c r="C65" s="18"/>
      <c r="D65" s="37"/>
      <c r="E65" s="133"/>
      <c r="F65" s="133"/>
      <c r="G65" s="133"/>
      <c r="H65" s="34"/>
      <c r="I65" s="34"/>
      <c r="J65" s="35"/>
      <c r="K65" s="35"/>
      <c r="L65" s="35"/>
      <c r="M65" s="35"/>
      <c r="N65" s="35"/>
      <c r="O65" s="35"/>
      <c r="P65" s="35"/>
      <c r="Q65" s="35"/>
      <c r="R65" s="115"/>
      <c r="S65" s="115"/>
      <c r="T65" s="115"/>
      <c r="U65" s="115"/>
      <c r="V65" s="115"/>
      <c r="W65" s="115"/>
      <c r="X65" s="115"/>
      <c r="Y65" s="115"/>
      <c r="Z65" s="25"/>
    </row>
    <row r="66" spans="1:26" ht="37.5">
      <c r="A66" s="31" t="s">
        <v>1</v>
      </c>
      <c r="B66" s="40" t="s">
        <v>69</v>
      </c>
      <c r="C66" s="18" t="s">
        <v>379</v>
      </c>
      <c r="D66" s="40"/>
      <c r="E66" s="133">
        <v>700000</v>
      </c>
      <c r="F66" s="133">
        <f>E66*0.5</f>
        <v>350000</v>
      </c>
      <c r="G66" s="133">
        <f>E66*0.5</f>
        <v>350000</v>
      </c>
      <c r="H66" s="34"/>
      <c r="I66" s="34"/>
      <c r="J66" s="35"/>
      <c r="K66" s="35"/>
      <c r="L66" s="35"/>
      <c r="M66" s="35"/>
      <c r="N66" s="35"/>
      <c r="O66" s="35"/>
      <c r="P66" s="35"/>
      <c r="Q66" s="35"/>
      <c r="R66" s="115"/>
      <c r="S66" s="115"/>
      <c r="T66" s="115"/>
      <c r="U66" s="115"/>
      <c r="V66" s="115"/>
      <c r="W66" s="115"/>
      <c r="X66" s="115"/>
      <c r="Y66" s="115"/>
      <c r="Z66" s="25"/>
    </row>
    <row r="67" spans="1:26" ht="40.5" customHeight="1">
      <c r="A67" s="31" t="s">
        <v>11</v>
      </c>
      <c r="B67" s="40" t="s">
        <v>173</v>
      </c>
      <c r="C67" s="18" t="s">
        <v>379</v>
      </c>
      <c r="D67" s="40"/>
      <c r="E67" s="133">
        <v>1600000</v>
      </c>
      <c r="F67" s="133">
        <f>E67*0.5</f>
        <v>800000</v>
      </c>
      <c r="G67" s="133">
        <f>E67*0.5</f>
        <v>800000</v>
      </c>
      <c r="H67" s="34"/>
      <c r="I67" s="34"/>
      <c r="J67" s="35"/>
      <c r="K67" s="35"/>
      <c r="L67" s="35"/>
      <c r="M67" s="35"/>
      <c r="N67" s="35"/>
      <c r="O67" s="35"/>
      <c r="P67" s="35"/>
      <c r="Q67" s="35"/>
      <c r="R67" s="115"/>
      <c r="S67" s="115"/>
      <c r="T67" s="115"/>
      <c r="U67" s="115"/>
      <c r="V67" s="115"/>
      <c r="W67" s="115"/>
      <c r="X67" s="115"/>
      <c r="Y67" s="115"/>
      <c r="Z67" s="25"/>
    </row>
    <row r="68" spans="1:26" ht="18.75">
      <c r="A68" s="31" t="s">
        <v>12</v>
      </c>
      <c r="B68" s="40" t="s">
        <v>172</v>
      </c>
      <c r="C68" s="18" t="s">
        <v>379</v>
      </c>
      <c r="D68" s="40"/>
      <c r="E68" s="133">
        <v>1000000</v>
      </c>
      <c r="F68" s="133">
        <f>E68*0.5</f>
        <v>500000</v>
      </c>
      <c r="G68" s="133">
        <f>E68*0.5</f>
        <v>500000</v>
      </c>
      <c r="H68" s="34"/>
      <c r="I68" s="34"/>
      <c r="J68" s="35"/>
      <c r="K68" s="35"/>
      <c r="L68" s="35"/>
      <c r="M68" s="35"/>
      <c r="N68" s="35"/>
      <c r="O68" s="35"/>
      <c r="P68" s="35"/>
      <c r="Q68" s="35"/>
      <c r="R68" s="115"/>
      <c r="S68" s="115"/>
      <c r="T68" s="115"/>
      <c r="U68" s="115"/>
      <c r="V68" s="115"/>
      <c r="W68" s="115"/>
      <c r="X68" s="115"/>
      <c r="Y68" s="115"/>
      <c r="Z68" s="25"/>
    </row>
    <row r="69" spans="1:26" ht="37.5">
      <c r="A69" s="31" t="s">
        <v>15</v>
      </c>
      <c r="B69" s="40" t="s">
        <v>71</v>
      </c>
      <c r="C69" s="18" t="s">
        <v>379</v>
      </c>
      <c r="D69" s="40"/>
      <c r="E69" s="133">
        <v>750000</v>
      </c>
      <c r="F69" s="133">
        <f>E69*0.7</f>
        <v>525000</v>
      </c>
      <c r="G69" s="133">
        <f>E69*0.3</f>
        <v>225000</v>
      </c>
      <c r="H69" s="34"/>
      <c r="I69" s="34"/>
      <c r="J69" s="35"/>
      <c r="K69" s="35"/>
      <c r="L69" s="35"/>
      <c r="M69" s="35"/>
      <c r="N69" s="35"/>
      <c r="O69" s="35"/>
      <c r="P69" s="35"/>
      <c r="Q69" s="35"/>
      <c r="R69" s="115"/>
      <c r="S69" s="115"/>
      <c r="T69" s="115"/>
      <c r="U69" s="115"/>
      <c r="V69" s="115"/>
      <c r="W69" s="115"/>
      <c r="X69" s="115"/>
      <c r="Y69" s="115"/>
      <c r="Z69" s="25"/>
    </row>
    <row r="70" spans="1:26" ht="37.5">
      <c r="A70" s="31" t="s">
        <v>9</v>
      </c>
      <c r="B70" s="40" t="s">
        <v>72</v>
      </c>
      <c r="C70" s="18" t="s">
        <v>379</v>
      </c>
      <c r="D70" s="40"/>
      <c r="E70" s="133">
        <v>325000</v>
      </c>
      <c r="F70" s="133">
        <v>325000</v>
      </c>
      <c r="G70" s="133"/>
      <c r="H70" s="34"/>
      <c r="I70" s="34"/>
      <c r="J70" s="35"/>
      <c r="K70" s="35"/>
      <c r="L70" s="35"/>
      <c r="M70" s="35"/>
      <c r="N70" s="35"/>
      <c r="O70" s="35"/>
      <c r="P70" s="35"/>
      <c r="Q70" s="35"/>
      <c r="R70" s="115"/>
      <c r="S70" s="115"/>
      <c r="T70" s="115"/>
      <c r="U70" s="115"/>
      <c r="V70" s="115"/>
      <c r="W70" s="115"/>
      <c r="X70" s="115"/>
      <c r="Y70" s="115"/>
      <c r="Z70" s="25"/>
    </row>
    <row r="71" spans="1:26" ht="18">
      <c r="A71" s="30"/>
      <c r="B71" s="27" t="s">
        <v>58</v>
      </c>
      <c r="C71" s="18"/>
      <c r="D71" s="27"/>
      <c r="E71" s="133">
        <f>SUM(E66:E70)</f>
        <v>4375000</v>
      </c>
      <c r="F71" s="133">
        <f>SUM(F66:F70)</f>
        <v>2500000</v>
      </c>
      <c r="G71" s="133">
        <f>SUM(G66:G69)</f>
        <v>1875000</v>
      </c>
      <c r="H71" s="34"/>
      <c r="I71" s="34"/>
      <c r="J71" s="35"/>
      <c r="K71" s="35"/>
      <c r="L71" s="35"/>
      <c r="M71" s="35"/>
      <c r="N71" s="35"/>
      <c r="O71" s="35"/>
      <c r="P71" s="35"/>
      <c r="Q71" s="35"/>
      <c r="R71" s="115"/>
      <c r="S71" s="115"/>
      <c r="T71" s="115"/>
      <c r="U71" s="115"/>
      <c r="V71" s="115"/>
      <c r="W71" s="115"/>
      <c r="X71" s="115"/>
      <c r="Y71" s="115"/>
      <c r="Z71" s="25"/>
    </row>
    <row r="72" spans="1:26" ht="18">
      <c r="A72" s="30" t="s">
        <v>46</v>
      </c>
      <c r="B72" s="23"/>
      <c r="C72" s="18"/>
      <c r="D72" s="23"/>
      <c r="E72" s="133"/>
      <c r="F72" s="133"/>
      <c r="G72" s="133"/>
      <c r="H72" s="34"/>
      <c r="I72" s="34"/>
      <c r="J72" s="35"/>
      <c r="K72" s="35"/>
      <c r="L72" s="35"/>
      <c r="M72" s="35"/>
      <c r="N72" s="35"/>
      <c r="O72" s="35"/>
      <c r="P72" s="35"/>
      <c r="Q72" s="35"/>
      <c r="R72" s="115"/>
      <c r="S72" s="115"/>
      <c r="T72" s="115"/>
      <c r="U72" s="115"/>
      <c r="V72" s="115"/>
      <c r="W72" s="115"/>
      <c r="X72" s="115"/>
      <c r="Y72" s="115"/>
      <c r="Z72" s="25"/>
    </row>
    <row r="73" spans="1:26" ht="18">
      <c r="A73" s="39">
        <v>1</v>
      </c>
      <c r="B73" s="23" t="s">
        <v>59</v>
      </c>
      <c r="C73" s="18" t="s">
        <v>379</v>
      </c>
      <c r="D73" s="23"/>
      <c r="E73" s="133">
        <v>1200000</v>
      </c>
      <c r="F73" s="133">
        <v>600000</v>
      </c>
      <c r="G73" s="133">
        <v>600000</v>
      </c>
      <c r="H73" s="19">
        <f>E73*0.5</f>
        <v>600000</v>
      </c>
      <c r="I73" s="19">
        <f>E73*0.5</f>
        <v>600000</v>
      </c>
      <c r="J73" s="35"/>
      <c r="K73" s="35"/>
      <c r="L73" s="35"/>
      <c r="M73" s="35"/>
      <c r="N73" s="35"/>
      <c r="O73" s="35"/>
      <c r="P73" s="35"/>
      <c r="Q73" s="35"/>
      <c r="R73" s="115"/>
      <c r="S73" s="115"/>
      <c r="T73" s="115"/>
      <c r="U73" s="115"/>
      <c r="V73" s="115"/>
      <c r="W73" s="115"/>
      <c r="X73" s="115"/>
      <c r="Y73" s="115"/>
      <c r="Z73" s="25"/>
    </row>
    <row r="74" spans="1:26" ht="18">
      <c r="A74" s="39">
        <v>2</v>
      </c>
      <c r="B74" s="23" t="s">
        <v>60</v>
      </c>
      <c r="C74" s="18" t="s">
        <v>379</v>
      </c>
      <c r="D74" s="23"/>
      <c r="E74" s="133">
        <v>2000000</v>
      </c>
      <c r="F74" s="133">
        <v>1000000</v>
      </c>
      <c r="G74" s="133">
        <v>1000000</v>
      </c>
      <c r="H74" s="19">
        <v>1000000</v>
      </c>
      <c r="I74" s="19">
        <v>1000000</v>
      </c>
      <c r="J74" s="35"/>
      <c r="K74" s="35"/>
      <c r="L74" s="35"/>
      <c r="M74" s="35"/>
      <c r="N74" s="35"/>
      <c r="O74" s="35"/>
      <c r="P74" s="35"/>
      <c r="Q74" s="35"/>
      <c r="R74" s="115"/>
      <c r="S74" s="115"/>
      <c r="T74" s="115"/>
      <c r="U74" s="115"/>
      <c r="V74" s="115"/>
      <c r="W74" s="115"/>
      <c r="X74" s="115"/>
      <c r="Y74" s="115"/>
      <c r="Z74" s="25"/>
    </row>
    <row r="75" spans="1:26" ht="18">
      <c r="A75" s="39">
        <v>3</v>
      </c>
      <c r="B75" s="23" t="s">
        <v>61</v>
      </c>
      <c r="C75" s="18" t="s">
        <v>379</v>
      </c>
      <c r="D75" s="23"/>
      <c r="E75" s="133">
        <v>1060000</v>
      </c>
      <c r="F75" s="133">
        <f>E75*0.5</f>
        <v>530000</v>
      </c>
      <c r="G75" s="133">
        <f>E75*0.5</f>
        <v>530000</v>
      </c>
      <c r="H75" s="19">
        <f>E75*0.5</f>
        <v>530000</v>
      </c>
      <c r="I75" s="19">
        <f>E75*0.5</f>
        <v>530000</v>
      </c>
      <c r="J75" s="35"/>
      <c r="K75" s="35"/>
      <c r="L75" s="35"/>
      <c r="M75" s="35"/>
      <c r="N75" s="35"/>
      <c r="O75" s="35"/>
      <c r="P75" s="35"/>
      <c r="Q75" s="35"/>
      <c r="R75" s="115"/>
      <c r="S75" s="115"/>
      <c r="T75" s="115"/>
      <c r="U75" s="115"/>
      <c r="V75" s="115"/>
      <c r="W75" s="115"/>
      <c r="X75" s="115"/>
      <c r="Y75" s="115"/>
      <c r="Z75" s="25"/>
    </row>
    <row r="76" spans="1:26" ht="18">
      <c r="A76" s="39">
        <v>4</v>
      </c>
      <c r="B76" s="23" t="s">
        <v>310</v>
      </c>
      <c r="C76" s="18" t="s">
        <v>379</v>
      </c>
      <c r="D76" s="23"/>
      <c r="E76" s="133">
        <v>800000</v>
      </c>
      <c r="F76" s="133">
        <f>E76*1</f>
        <v>800000</v>
      </c>
      <c r="G76" s="133"/>
      <c r="H76" s="19">
        <v>200000</v>
      </c>
      <c r="I76" s="19">
        <v>200000</v>
      </c>
      <c r="J76" s="35"/>
      <c r="K76" s="35"/>
      <c r="L76" s="35"/>
      <c r="M76" s="35"/>
      <c r="N76" s="35"/>
      <c r="O76" s="35"/>
      <c r="P76" s="35"/>
      <c r="Q76" s="35"/>
      <c r="R76" s="115"/>
      <c r="S76" s="115"/>
      <c r="T76" s="115"/>
      <c r="U76" s="115"/>
      <c r="V76" s="115"/>
      <c r="W76" s="115"/>
      <c r="X76" s="115"/>
      <c r="Y76" s="115"/>
      <c r="Z76" s="25"/>
    </row>
    <row r="77" spans="1:26" ht="54">
      <c r="A77" s="39">
        <v>5</v>
      </c>
      <c r="B77" s="23" t="s">
        <v>62</v>
      </c>
      <c r="C77" s="18" t="s">
        <v>379</v>
      </c>
      <c r="D77" s="23"/>
      <c r="E77" s="133">
        <v>1450000</v>
      </c>
      <c r="F77" s="133">
        <f>E77*0.6</f>
        <v>870000</v>
      </c>
      <c r="G77" s="133">
        <f>E77*0.4</f>
        <v>580000</v>
      </c>
      <c r="H77" s="35">
        <v>1000000</v>
      </c>
      <c r="I77" s="35">
        <v>450000</v>
      </c>
      <c r="J77" s="35"/>
      <c r="K77" s="35"/>
      <c r="L77" s="35"/>
      <c r="M77" s="35"/>
      <c r="N77" s="35"/>
      <c r="O77" s="35"/>
      <c r="P77" s="35"/>
      <c r="Q77" s="35"/>
      <c r="R77" s="115"/>
      <c r="S77" s="115"/>
      <c r="T77" s="115"/>
      <c r="U77" s="115"/>
      <c r="V77" s="115"/>
      <c r="W77" s="115"/>
      <c r="X77" s="115"/>
      <c r="Y77" s="115"/>
      <c r="Z77" s="25"/>
    </row>
    <row r="78" spans="1:26" ht="36">
      <c r="A78" s="39">
        <v>6</v>
      </c>
      <c r="B78" s="23" t="s">
        <v>63</v>
      </c>
      <c r="C78" s="18" t="s">
        <v>379</v>
      </c>
      <c r="D78" s="23"/>
      <c r="E78" s="133">
        <v>300000</v>
      </c>
      <c r="F78" s="133">
        <f>E78</f>
        <v>300000</v>
      </c>
      <c r="G78" s="133"/>
      <c r="H78" s="19"/>
      <c r="I78" s="19"/>
      <c r="J78" s="35"/>
      <c r="K78" s="35"/>
      <c r="L78" s="35"/>
      <c r="M78" s="35"/>
      <c r="N78" s="35"/>
      <c r="O78" s="35"/>
      <c r="P78" s="35"/>
      <c r="Q78" s="35"/>
      <c r="R78" s="115"/>
      <c r="S78" s="115"/>
      <c r="T78" s="115"/>
      <c r="U78" s="115"/>
      <c r="V78" s="115"/>
      <c r="W78" s="115"/>
      <c r="X78" s="115"/>
      <c r="Y78" s="115"/>
      <c r="Z78" s="25"/>
    </row>
    <row r="79" spans="1:26" ht="36">
      <c r="A79" s="39">
        <v>7</v>
      </c>
      <c r="B79" s="23" t="s">
        <v>70</v>
      </c>
      <c r="C79" s="18" t="s">
        <v>379</v>
      </c>
      <c r="D79" s="23"/>
      <c r="E79" s="133">
        <v>500000</v>
      </c>
      <c r="F79" s="133">
        <f>E79*0.6</f>
        <v>300000</v>
      </c>
      <c r="G79" s="133">
        <f>E79*0.4</f>
        <v>200000</v>
      </c>
      <c r="H79" s="19">
        <v>480000</v>
      </c>
      <c r="I79" s="19">
        <v>320000</v>
      </c>
      <c r="J79" s="35"/>
      <c r="K79" s="35"/>
      <c r="L79" s="35"/>
      <c r="M79" s="35"/>
      <c r="N79" s="35"/>
      <c r="O79" s="35"/>
      <c r="P79" s="35"/>
      <c r="Q79" s="35"/>
      <c r="R79" s="115"/>
      <c r="S79" s="115"/>
      <c r="T79" s="115"/>
      <c r="U79" s="115"/>
      <c r="V79" s="115"/>
      <c r="W79" s="115"/>
      <c r="X79" s="115"/>
      <c r="Y79" s="115"/>
      <c r="Z79" s="25"/>
    </row>
    <row r="80" spans="1:26" ht="18">
      <c r="A80" s="30"/>
      <c r="B80" s="27" t="s">
        <v>58</v>
      </c>
      <c r="C80" s="18"/>
      <c r="D80" s="27"/>
      <c r="E80" s="133">
        <f>SUM(E73:E79)</f>
        <v>7310000</v>
      </c>
      <c r="F80" s="133">
        <f>SUM(F73:F79)</f>
        <v>4400000</v>
      </c>
      <c r="G80" s="133">
        <f>SUM(G73:G79)</f>
        <v>2910000</v>
      </c>
      <c r="H80" s="19"/>
      <c r="I80" s="19"/>
      <c r="J80" s="35"/>
      <c r="K80" s="35"/>
      <c r="L80" s="35"/>
      <c r="M80" s="35"/>
      <c r="N80" s="35"/>
      <c r="O80" s="35"/>
      <c r="P80" s="35"/>
      <c r="Q80" s="35"/>
      <c r="R80" s="115"/>
      <c r="S80" s="115"/>
      <c r="T80" s="115"/>
      <c r="U80" s="115"/>
      <c r="V80" s="115"/>
      <c r="W80" s="115"/>
      <c r="X80" s="115"/>
      <c r="Y80" s="115"/>
      <c r="Z80" s="25"/>
    </row>
    <row r="81" spans="1:26" ht="18">
      <c r="A81" s="30" t="s">
        <v>47</v>
      </c>
      <c r="B81" s="23"/>
      <c r="C81" s="18"/>
      <c r="D81" s="23"/>
      <c r="E81" s="133"/>
      <c r="F81" s="133"/>
      <c r="G81" s="133"/>
      <c r="H81" s="19"/>
      <c r="I81" s="19"/>
      <c r="J81" s="35"/>
      <c r="K81" s="35"/>
      <c r="L81" s="35"/>
      <c r="M81" s="35"/>
      <c r="N81" s="35"/>
      <c r="O81" s="35"/>
      <c r="P81" s="35"/>
      <c r="Q81" s="35"/>
      <c r="R81" s="115"/>
      <c r="S81" s="115"/>
      <c r="T81" s="115"/>
      <c r="U81" s="115"/>
      <c r="V81" s="115"/>
      <c r="W81" s="115"/>
      <c r="X81" s="115"/>
      <c r="Y81" s="115"/>
      <c r="Z81" s="25"/>
    </row>
    <row r="82" spans="1:26" ht="18">
      <c r="A82" s="39">
        <v>1</v>
      </c>
      <c r="B82" s="23" t="s">
        <v>163</v>
      </c>
      <c r="C82" s="18" t="s">
        <v>379</v>
      </c>
      <c r="D82" s="23"/>
      <c r="E82" s="133">
        <v>3500000</v>
      </c>
      <c r="F82" s="133">
        <f>E82*0.5</f>
        <v>1750000</v>
      </c>
      <c r="G82" s="133">
        <f>E82*0.5</f>
        <v>1750000</v>
      </c>
      <c r="H82" s="19">
        <f>E82*0.5</f>
        <v>1750000</v>
      </c>
      <c r="I82" s="19">
        <f>E82*0.5</f>
        <v>1750000</v>
      </c>
      <c r="J82" s="35"/>
      <c r="K82" s="35"/>
      <c r="L82" s="35"/>
      <c r="M82" s="35"/>
      <c r="N82" s="35"/>
      <c r="O82" s="35"/>
      <c r="P82" s="35"/>
      <c r="Q82" s="35"/>
      <c r="R82" s="115"/>
      <c r="S82" s="115"/>
      <c r="T82" s="115"/>
      <c r="U82" s="115"/>
      <c r="V82" s="115"/>
      <c r="W82" s="115"/>
      <c r="X82" s="115"/>
      <c r="Y82" s="115"/>
      <c r="Z82" s="25"/>
    </row>
    <row r="83" spans="1:26" ht="36">
      <c r="A83" s="39">
        <v>2</v>
      </c>
      <c r="B83" s="23" t="s">
        <v>171</v>
      </c>
      <c r="C83" s="18" t="s">
        <v>379</v>
      </c>
      <c r="D83" s="23"/>
      <c r="E83" s="133">
        <v>900000</v>
      </c>
      <c r="F83" s="133">
        <f>E83*0.5</f>
        <v>450000</v>
      </c>
      <c r="G83" s="133">
        <f>E83*0.5</f>
        <v>450000</v>
      </c>
      <c r="H83" s="19">
        <f>E83*0.5</f>
        <v>450000</v>
      </c>
      <c r="I83" s="19">
        <f>E83*0.5</f>
        <v>450000</v>
      </c>
      <c r="J83" s="35"/>
      <c r="K83" s="35"/>
      <c r="L83" s="35"/>
      <c r="M83" s="35"/>
      <c r="N83" s="35"/>
      <c r="O83" s="35"/>
      <c r="P83" s="35"/>
      <c r="Q83" s="35"/>
      <c r="R83" s="115"/>
      <c r="S83" s="115"/>
      <c r="T83" s="115"/>
      <c r="U83" s="115"/>
      <c r="V83" s="115"/>
      <c r="W83" s="115"/>
      <c r="X83" s="115"/>
      <c r="Y83" s="115"/>
      <c r="Z83" s="25"/>
    </row>
    <row r="84" spans="1:26" ht="18">
      <c r="A84" s="39">
        <v>4</v>
      </c>
      <c r="B84" s="23" t="s">
        <v>64</v>
      </c>
      <c r="C84" s="18" t="s">
        <v>379</v>
      </c>
      <c r="D84" s="23"/>
      <c r="E84" s="133">
        <v>1000000</v>
      </c>
      <c r="F84" s="133">
        <f>E84*0.7</f>
        <v>700000</v>
      </c>
      <c r="G84" s="133">
        <f>E84*0.3</f>
        <v>300000</v>
      </c>
      <c r="H84" s="35">
        <f>E84*0.7</f>
        <v>700000</v>
      </c>
      <c r="I84" s="35">
        <f>E84*0.3</f>
        <v>300000</v>
      </c>
      <c r="J84" s="35"/>
      <c r="K84" s="35"/>
      <c r="L84" s="35"/>
      <c r="M84" s="35"/>
      <c r="N84" s="35"/>
      <c r="O84" s="35"/>
      <c r="P84" s="35"/>
      <c r="Q84" s="35"/>
      <c r="R84" s="115"/>
      <c r="S84" s="115"/>
      <c r="T84" s="115"/>
      <c r="U84" s="115"/>
      <c r="V84" s="115"/>
      <c r="W84" s="115"/>
      <c r="X84" s="115"/>
      <c r="Y84" s="115"/>
      <c r="Z84" s="25"/>
    </row>
    <row r="85" spans="1:26" ht="18">
      <c r="A85" s="39">
        <v>5</v>
      </c>
      <c r="B85" s="23" t="s">
        <v>170</v>
      </c>
      <c r="C85" s="18" t="s">
        <v>379</v>
      </c>
      <c r="D85" s="23"/>
      <c r="E85" s="133">
        <v>600000</v>
      </c>
      <c r="F85" s="133">
        <f>E85*0.7</f>
        <v>420000</v>
      </c>
      <c r="G85" s="133">
        <f>E85*0.3</f>
        <v>180000</v>
      </c>
      <c r="H85" s="35">
        <f>E85*0.7</f>
        <v>420000</v>
      </c>
      <c r="I85" s="35">
        <f>E85*0.3</f>
        <v>180000</v>
      </c>
      <c r="J85" s="35"/>
      <c r="K85" s="35"/>
      <c r="L85" s="35"/>
      <c r="M85" s="35"/>
      <c r="N85" s="35"/>
      <c r="O85" s="35"/>
      <c r="P85" s="35"/>
      <c r="Q85" s="35"/>
      <c r="R85" s="115"/>
      <c r="S85" s="115"/>
      <c r="T85" s="115"/>
      <c r="U85" s="115"/>
      <c r="V85" s="115"/>
      <c r="W85" s="115"/>
      <c r="X85" s="115"/>
      <c r="Y85" s="115"/>
      <c r="Z85" s="25"/>
    </row>
    <row r="86" spans="1:26" ht="18">
      <c r="A86" s="39">
        <v>6</v>
      </c>
      <c r="B86" s="23" t="s">
        <v>169</v>
      </c>
      <c r="C86" s="18" t="s">
        <v>379</v>
      </c>
      <c r="D86" s="23"/>
      <c r="E86" s="133">
        <v>600000</v>
      </c>
      <c r="F86" s="133">
        <f>E86*0.7</f>
        <v>420000</v>
      </c>
      <c r="G86" s="133">
        <f>E86*0.3</f>
        <v>180000</v>
      </c>
      <c r="H86" s="35"/>
      <c r="I86" s="35"/>
      <c r="J86" s="35"/>
      <c r="K86" s="35"/>
      <c r="L86" s="35"/>
      <c r="M86" s="35"/>
      <c r="N86" s="35"/>
      <c r="O86" s="35"/>
      <c r="P86" s="35"/>
      <c r="Q86" s="35"/>
      <c r="R86" s="115"/>
      <c r="S86" s="115"/>
      <c r="T86" s="115"/>
      <c r="U86" s="115"/>
      <c r="V86" s="115"/>
      <c r="W86" s="115"/>
      <c r="X86" s="115"/>
      <c r="Y86" s="115"/>
      <c r="Z86" s="25"/>
    </row>
    <row r="87" spans="1:26" ht="36">
      <c r="A87" s="39">
        <v>7</v>
      </c>
      <c r="B87" s="23" t="s">
        <v>65</v>
      </c>
      <c r="C87" s="18" t="s">
        <v>379</v>
      </c>
      <c r="D87" s="23"/>
      <c r="E87" s="133">
        <v>160000</v>
      </c>
      <c r="F87" s="133">
        <v>160000</v>
      </c>
      <c r="G87" s="133"/>
      <c r="H87" s="34"/>
      <c r="I87" s="34"/>
      <c r="J87" s="35"/>
      <c r="K87" s="35"/>
      <c r="L87" s="35"/>
      <c r="M87" s="35"/>
      <c r="N87" s="35"/>
      <c r="O87" s="35"/>
      <c r="P87" s="35"/>
      <c r="Q87" s="35"/>
      <c r="R87" s="115"/>
      <c r="S87" s="115"/>
      <c r="T87" s="115"/>
      <c r="U87" s="115"/>
      <c r="V87" s="115"/>
      <c r="W87" s="115"/>
      <c r="X87" s="115"/>
      <c r="Y87" s="115"/>
      <c r="Z87" s="25"/>
    </row>
    <row r="88" spans="1:26" ht="18">
      <c r="A88" s="39"/>
      <c r="B88" s="27" t="s">
        <v>58</v>
      </c>
      <c r="C88" s="18"/>
      <c r="D88" s="27"/>
      <c r="E88" s="133">
        <f>SUM(E82:E87)</f>
        <v>6760000</v>
      </c>
      <c r="F88" s="133">
        <f>SUM(F82:F87)</f>
        <v>3900000</v>
      </c>
      <c r="G88" s="133">
        <f>SUM(G82:G87)</f>
        <v>2860000</v>
      </c>
      <c r="H88" s="34"/>
      <c r="I88" s="34"/>
      <c r="J88" s="35"/>
      <c r="K88" s="35"/>
      <c r="L88" s="35"/>
      <c r="M88" s="35"/>
      <c r="N88" s="35"/>
      <c r="O88" s="35"/>
      <c r="P88" s="35"/>
      <c r="Q88" s="35"/>
      <c r="R88" s="115"/>
      <c r="S88" s="115"/>
      <c r="T88" s="115"/>
      <c r="U88" s="115"/>
      <c r="V88" s="115"/>
      <c r="W88" s="115"/>
      <c r="X88" s="115"/>
      <c r="Y88" s="115"/>
      <c r="Z88" s="25"/>
    </row>
    <row r="89" spans="1:26" ht="18">
      <c r="A89" s="30" t="s">
        <v>48</v>
      </c>
      <c r="B89" s="23"/>
      <c r="C89" s="18"/>
      <c r="D89" s="23"/>
      <c r="E89" s="133"/>
      <c r="F89" s="133"/>
      <c r="G89" s="133"/>
      <c r="H89" s="34"/>
      <c r="I89" s="34"/>
      <c r="J89" s="35"/>
      <c r="K89" s="35"/>
      <c r="L89" s="35"/>
      <c r="M89" s="35"/>
      <c r="N89" s="35"/>
      <c r="O89" s="35"/>
      <c r="P89" s="35"/>
      <c r="Q89" s="35"/>
      <c r="R89" s="115"/>
      <c r="S89" s="115"/>
      <c r="T89" s="115"/>
      <c r="U89" s="115"/>
      <c r="V89" s="115"/>
      <c r="W89" s="115"/>
      <c r="X89" s="115"/>
      <c r="Y89" s="115"/>
      <c r="Z89" s="25"/>
    </row>
    <row r="90" spans="1:26" ht="58.5">
      <c r="A90" s="31" t="s">
        <v>1</v>
      </c>
      <c r="B90" s="42" t="s">
        <v>168</v>
      </c>
      <c r="C90" s="18" t="s">
        <v>379</v>
      </c>
      <c r="D90" s="42"/>
      <c r="E90" s="133">
        <v>1500000</v>
      </c>
      <c r="F90" s="133">
        <f>E90*0.5</f>
        <v>750000</v>
      </c>
      <c r="G90" s="133">
        <f>E90*0.5</f>
        <v>750000</v>
      </c>
      <c r="H90" s="34"/>
      <c r="I90" s="34"/>
      <c r="J90" s="35"/>
      <c r="K90" s="35"/>
      <c r="L90" s="35"/>
      <c r="M90" s="35"/>
      <c r="N90" s="35"/>
      <c r="O90" s="35"/>
      <c r="P90" s="35"/>
      <c r="Q90" s="35"/>
      <c r="R90" s="115"/>
      <c r="S90" s="115"/>
      <c r="T90" s="115"/>
      <c r="U90" s="115"/>
      <c r="V90" s="115"/>
      <c r="W90" s="115"/>
      <c r="X90" s="115"/>
      <c r="Y90" s="115"/>
      <c r="Z90" s="25"/>
    </row>
    <row r="91" spans="1:26" ht="27" customHeight="1">
      <c r="A91" s="31" t="s">
        <v>11</v>
      </c>
      <c r="B91" s="42" t="s">
        <v>77</v>
      </c>
      <c r="C91" s="18" t="s">
        <v>379</v>
      </c>
      <c r="D91" s="42"/>
      <c r="E91" s="133">
        <v>600000</v>
      </c>
      <c r="F91" s="133">
        <f>E91*0.7</f>
        <v>420000</v>
      </c>
      <c r="G91" s="133">
        <f>E91*0.3</f>
        <v>180000</v>
      </c>
      <c r="H91" s="34"/>
      <c r="I91" s="34"/>
      <c r="J91" s="35"/>
      <c r="K91" s="35"/>
      <c r="L91" s="35"/>
      <c r="M91" s="35"/>
      <c r="N91" s="35"/>
      <c r="O91" s="35"/>
      <c r="P91" s="35"/>
      <c r="Q91" s="35"/>
      <c r="R91" s="115"/>
      <c r="S91" s="115"/>
      <c r="T91" s="115"/>
      <c r="U91" s="115"/>
      <c r="V91" s="115"/>
      <c r="W91" s="115"/>
      <c r="X91" s="115"/>
      <c r="Y91" s="115"/>
      <c r="Z91" s="25"/>
    </row>
    <row r="92" spans="1:26" ht="36">
      <c r="A92" s="43">
        <v>3</v>
      </c>
      <c r="B92" s="23" t="s">
        <v>327</v>
      </c>
      <c r="C92" s="18" t="s">
        <v>379</v>
      </c>
      <c r="D92" s="23"/>
      <c r="E92" s="133">
        <v>1200000</v>
      </c>
      <c r="F92" s="133">
        <f>E92*0.7</f>
        <v>840000</v>
      </c>
      <c r="G92" s="133">
        <f>E92*0.3</f>
        <v>360000</v>
      </c>
      <c r="H92" s="34"/>
      <c r="I92" s="34"/>
      <c r="J92" s="35"/>
      <c r="K92" s="35"/>
      <c r="L92" s="35"/>
      <c r="M92" s="35"/>
      <c r="N92" s="35"/>
      <c r="O92" s="35"/>
      <c r="P92" s="35"/>
      <c r="Q92" s="35"/>
      <c r="R92" s="115"/>
      <c r="S92" s="115"/>
      <c r="T92" s="115"/>
      <c r="U92" s="115"/>
      <c r="V92" s="115"/>
      <c r="W92" s="115"/>
      <c r="X92" s="115"/>
      <c r="Y92" s="115"/>
      <c r="Z92" s="25"/>
    </row>
    <row r="93" spans="1:26" ht="36">
      <c r="A93" s="44">
        <v>4</v>
      </c>
      <c r="B93" s="23" t="s">
        <v>16</v>
      </c>
      <c r="C93" s="18" t="s">
        <v>379</v>
      </c>
      <c r="D93" s="23"/>
      <c r="E93" s="133">
        <v>200000</v>
      </c>
      <c r="F93" s="133">
        <f>E93*0.7</f>
        <v>140000</v>
      </c>
      <c r="G93" s="133">
        <f>E93*0.3</f>
        <v>60000</v>
      </c>
      <c r="H93" s="34"/>
      <c r="I93" s="34"/>
      <c r="J93" s="35"/>
      <c r="K93" s="35"/>
      <c r="L93" s="35"/>
      <c r="M93" s="35"/>
      <c r="N93" s="35"/>
      <c r="O93" s="35"/>
      <c r="P93" s="35"/>
      <c r="Q93" s="35"/>
      <c r="R93" s="115"/>
      <c r="S93" s="115"/>
      <c r="T93" s="115"/>
      <c r="U93" s="115"/>
      <c r="V93" s="115"/>
      <c r="W93" s="115"/>
      <c r="X93" s="115"/>
      <c r="Y93" s="115"/>
      <c r="Z93" s="25"/>
    </row>
    <row r="94" spans="1:26" ht="36">
      <c r="A94" s="39">
        <v>5</v>
      </c>
      <c r="B94" s="23" t="s">
        <v>78</v>
      </c>
      <c r="C94" s="18" t="s">
        <v>379</v>
      </c>
      <c r="D94" s="23"/>
      <c r="E94" s="133">
        <v>500000</v>
      </c>
      <c r="F94" s="133">
        <f>E94*0.7</f>
        <v>350000</v>
      </c>
      <c r="G94" s="133">
        <f>E94*0.3</f>
        <v>150000</v>
      </c>
      <c r="H94" s="34"/>
      <c r="I94" s="34"/>
      <c r="J94" s="35"/>
      <c r="K94" s="35"/>
      <c r="L94" s="35"/>
      <c r="M94" s="35"/>
      <c r="N94" s="35"/>
      <c r="O94" s="35"/>
      <c r="P94" s="35"/>
      <c r="Q94" s="35"/>
      <c r="R94" s="115"/>
      <c r="S94" s="115"/>
      <c r="T94" s="115"/>
      <c r="U94" s="115"/>
      <c r="V94" s="115"/>
      <c r="W94" s="115"/>
      <c r="X94" s="115"/>
      <c r="Y94" s="115"/>
      <c r="Z94" s="25"/>
    </row>
    <row r="95" spans="1:26" ht="18">
      <c r="A95" s="39"/>
      <c r="B95" s="27" t="s">
        <v>58</v>
      </c>
      <c r="C95" s="18"/>
      <c r="D95" s="27"/>
      <c r="E95" s="133">
        <f>SUM(E90:E94)</f>
        <v>4000000</v>
      </c>
      <c r="F95" s="133">
        <f>SUM(F90:F94)</f>
        <v>2500000</v>
      </c>
      <c r="G95" s="133">
        <f>SUM(G90:G94)</f>
        <v>1500000</v>
      </c>
      <c r="H95" s="34"/>
      <c r="I95" s="34"/>
      <c r="J95" s="35"/>
      <c r="K95" s="35"/>
      <c r="L95" s="35"/>
      <c r="M95" s="35"/>
      <c r="N95" s="35"/>
      <c r="O95" s="35"/>
      <c r="P95" s="35"/>
      <c r="Q95" s="35"/>
      <c r="R95" s="115"/>
      <c r="S95" s="115"/>
      <c r="T95" s="115"/>
      <c r="U95" s="115"/>
      <c r="V95" s="115"/>
      <c r="W95" s="115"/>
      <c r="X95" s="115"/>
      <c r="Y95" s="115"/>
      <c r="Z95" s="25"/>
    </row>
    <row r="96" spans="1:26" ht="18">
      <c r="A96" s="30" t="s">
        <v>49</v>
      </c>
      <c r="B96" s="23"/>
      <c r="C96" s="18"/>
      <c r="D96" s="23"/>
      <c r="E96" s="133"/>
      <c r="F96" s="133"/>
      <c r="G96" s="133"/>
      <c r="H96" s="34"/>
      <c r="I96" s="34"/>
      <c r="J96" s="35"/>
      <c r="K96" s="35"/>
      <c r="L96" s="35"/>
      <c r="M96" s="35"/>
      <c r="N96" s="35"/>
      <c r="O96" s="35"/>
      <c r="P96" s="35"/>
      <c r="Q96" s="35"/>
      <c r="R96" s="115"/>
      <c r="S96" s="115"/>
      <c r="T96" s="115"/>
      <c r="U96" s="115"/>
      <c r="V96" s="115"/>
      <c r="W96" s="115"/>
      <c r="X96" s="115"/>
      <c r="Y96" s="115"/>
      <c r="Z96" s="25"/>
    </row>
    <row r="97" spans="1:26" ht="42" customHeight="1">
      <c r="A97" s="31" t="s">
        <v>1</v>
      </c>
      <c r="B97" s="23" t="s">
        <v>80</v>
      </c>
      <c r="C97" s="18" t="s">
        <v>379</v>
      </c>
      <c r="D97" s="23"/>
      <c r="E97" s="133">
        <v>1000000</v>
      </c>
      <c r="F97" s="133">
        <f>E97*0.6</f>
        <v>600000</v>
      </c>
      <c r="G97" s="133">
        <f>E97*0.4</f>
        <v>400000</v>
      </c>
      <c r="H97" s="34"/>
      <c r="I97" s="34"/>
      <c r="J97" s="35"/>
      <c r="K97" s="35"/>
      <c r="L97" s="35"/>
      <c r="M97" s="35"/>
      <c r="N97" s="35"/>
      <c r="O97" s="35"/>
      <c r="P97" s="35"/>
      <c r="Q97" s="35"/>
      <c r="R97" s="115"/>
      <c r="S97" s="115"/>
      <c r="T97" s="115"/>
      <c r="U97" s="115"/>
      <c r="V97" s="115"/>
      <c r="W97" s="115"/>
      <c r="X97" s="115"/>
      <c r="Y97" s="115"/>
      <c r="Z97" s="25"/>
    </row>
    <row r="98" spans="1:26" ht="70.5" customHeight="1">
      <c r="A98" s="31" t="s">
        <v>12</v>
      </c>
      <c r="B98" s="23" t="s">
        <v>167</v>
      </c>
      <c r="C98" s="18" t="s">
        <v>379</v>
      </c>
      <c r="D98" s="23"/>
      <c r="E98" s="133">
        <v>600000</v>
      </c>
      <c r="F98" s="133">
        <f>E98*0.7</f>
        <v>420000</v>
      </c>
      <c r="G98" s="133">
        <f>E98*0.3</f>
        <v>180000</v>
      </c>
      <c r="H98" s="34"/>
      <c r="I98" s="34"/>
      <c r="J98" s="35"/>
      <c r="K98" s="35"/>
      <c r="L98" s="35"/>
      <c r="M98" s="35"/>
      <c r="N98" s="35"/>
      <c r="O98" s="35"/>
      <c r="P98" s="35"/>
      <c r="Q98" s="35"/>
      <c r="R98" s="115"/>
      <c r="S98" s="115"/>
      <c r="T98" s="115"/>
      <c r="U98" s="115"/>
      <c r="V98" s="115"/>
      <c r="W98" s="115"/>
      <c r="X98" s="115"/>
      <c r="Y98" s="115"/>
      <c r="Z98" s="25"/>
    </row>
    <row r="99" spans="1:26" ht="18">
      <c r="A99" s="31" t="s">
        <v>15</v>
      </c>
      <c r="B99" s="23" t="s">
        <v>50</v>
      </c>
      <c r="C99" s="18" t="s">
        <v>379</v>
      </c>
      <c r="D99" s="23"/>
      <c r="E99" s="133">
        <v>600000</v>
      </c>
      <c r="F99" s="133">
        <f>E99*0.7</f>
        <v>420000</v>
      </c>
      <c r="G99" s="133">
        <f>E99*0.3</f>
        <v>180000</v>
      </c>
      <c r="H99" s="34"/>
      <c r="I99" s="34"/>
      <c r="J99" s="35"/>
      <c r="K99" s="35"/>
      <c r="L99" s="35"/>
      <c r="M99" s="35"/>
      <c r="N99" s="35"/>
      <c r="O99" s="35"/>
      <c r="P99" s="35"/>
      <c r="Q99" s="35"/>
      <c r="R99" s="115"/>
      <c r="S99" s="115"/>
      <c r="T99" s="115"/>
      <c r="U99" s="115"/>
      <c r="V99" s="115"/>
      <c r="W99" s="115"/>
      <c r="X99" s="115"/>
      <c r="Y99" s="115"/>
      <c r="Z99" s="25"/>
    </row>
    <row r="100" spans="1:26" ht="18">
      <c r="A100" s="31" t="s">
        <v>9</v>
      </c>
      <c r="B100" s="23" t="s">
        <v>51</v>
      </c>
      <c r="C100" s="18" t="s">
        <v>379</v>
      </c>
      <c r="D100" s="23"/>
      <c r="E100" s="133">
        <v>600000</v>
      </c>
      <c r="F100" s="133">
        <f>E100*0.7</f>
        <v>420000</v>
      </c>
      <c r="G100" s="133">
        <f>E100*0.3</f>
        <v>180000</v>
      </c>
      <c r="H100" s="34"/>
      <c r="I100" s="34"/>
      <c r="J100" s="35"/>
      <c r="K100" s="35"/>
      <c r="L100" s="35"/>
      <c r="M100" s="35"/>
      <c r="N100" s="35"/>
      <c r="O100" s="35"/>
      <c r="P100" s="35"/>
      <c r="Q100" s="35"/>
      <c r="R100" s="115"/>
      <c r="S100" s="115"/>
      <c r="T100" s="115"/>
      <c r="U100" s="115"/>
      <c r="V100" s="115"/>
      <c r="W100" s="115"/>
      <c r="X100" s="115"/>
      <c r="Y100" s="115"/>
      <c r="Z100" s="25"/>
    </row>
    <row r="101" spans="1:26" ht="18">
      <c r="A101" s="31" t="s">
        <v>54</v>
      </c>
      <c r="B101" s="23" t="s">
        <v>81</v>
      </c>
      <c r="C101" s="18" t="s">
        <v>379</v>
      </c>
      <c r="D101" s="23"/>
      <c r="E101" s="133">
        <v>900000</v>
      </c>
      <c r="F101" s="133">
        <f>E101*0.6</f>
        <v>540000</v>
      </c>
      <c r="G101" s="133">
        <f>E101*0.4</f>
        <v>360000</v>
      </c>
      <c r="H101" s="34"/>
      <c r="I101" s="34"/>
      <c r="J101" s="35"/>
      <c r="K101" s="35"/>
      <c r="L101" s="35"/>
      <c r="M101" s="35"/>
      <c r="N101" s="35"/>
      <c r="O101" s="35"/>
      <c r="P101" s="35"/>
      <c r="Q101" s="35"/>
      <c r="R101" s="115"/>
      <c r="S101" s="115"/>
      <c r="T101" s="115"/>
      <c r="U101" s="115"/>
      <c r="V101" s="115"/>
      <c r="W101" s="115"/>
      <c r="X101" s="115"/>
      <c r="Y101" s="115"/>
      <c r="Z101" s="25"/>
    </row>
    <row r="102" spans="1:26" ht="18">
      <c r="A102" s="36"/>
      <c r="B102" s="27" t="s">
        <v>58</v>
      </c>
      <c r="C102" s="18"/>
      <c r="D102" s="27"/>
      <c r="E102" s="133">
        <f>SUM(E97:E101)</f>
        <v>3700000</v>
      </c>
      <c r="F102" s="133">
        <f>SUM(F97:F101)</f>
        <v>2400000</v>
      </c>
      <c r="G102" s="133">
        <f>SUM(G97:G101)</f>
        <v>1300000</v>
      </c>
      <c r="H102" s="34"/>
      <c r="I102" s="34"/>
      <c r="J102" s="35"/>
      <c r="K102" s="35"/>
      <c r="L102" s="35"/>
      <c r="M102" s="35"/>
      <c r="N102" s="35"/>
      <c r="O102" s="35"/>
      <c r="P102" s="35"/>
      <c r="Q102" s="35"/>
      <c r="R102" s="115"/>
      <c r="S102" s="115"/>
      <c r="T102" s="115"/>
      <c r="U102" s="115"/>
      <c r="V102" s="115"/>
      <c r="W102" s="115"/>
      <c r="X102" s="115"/>
      <c r="Y102" s="115"/>
      <c r="Z102" s="25"/>
    </row>
    <row r="103" spans="1:26" ht="18">
      <c r="A103" s="30" t="s">
        <v>52</v>
      </c>
      <c r="B103" s="23"/>
      <c r="C103" s="18"/>
      <c r="D103" s="23"/>
      <c r="E103" s="133"/>
      <c r="F103" s="133"/>
      <c r="G103" s="133"/>
      <c r="H103" s="34"/>
      <c r="I103" s="34"/>
      <c r="J103" s="35"/>
      <c r="K103" s="35"/>
      <c r="L103" s="35"/>
      <c r="M103" s="35"/>
      <c r="N103" s="35"/>
      <c r="O103" s="35"/>
      <c r="P103" s="35"/>
      <c r="Q103" s="35"/>
      <c r="R103" s="115"/>
      <c r="S103" s="115"/>
      <c r="T103" s="115"/>
      <c r="U103" s="115"/>
      <c r="V103" s="115"/>
      <c r="W103" s="115"/>
      <c r="X103" s="115"/>
      <c r="Y103" s="115"/>
      <c r="Z103" s="25"/>
    </row>
    <row r="104" spans="1:26" ht="32.25">
      <c r="A104" s="31" t="s">
        <v>1</v>
      </c>
      <c r="B104" s="18" t="s">
        <v>274</v>
      </c>
      <c r="C104" s="18" t="s">
        <v>379</v>
      </c>
      <c r="D104" s="18"/>
      <c r="E104" s="133">
        <v>1000000</v>
      </c>
      <c r="F104" s="133">
        <f>E104*0.6</f>
        <v>600000</v>
      </c>
      <c r="G104" s="133">
        <f>E104*0.4</f>
        <v>400000</v>
      </c>
      <c r="H104" s="34"/>
      <c r="I104" s="34"/>
      <c r="J104" s="35"/>
      <c r="K104" s="35"/>
      <c r="L104" s="35"/>
      <c r="M104" s="35"/>
      <c r="N104" s="35"/>
      <c r="O104" s="35"/>
      <c r="P104" s="35"/>
      <c r="Q104" s="35"/>
      <c r="R104" s="115"/>
      <c r="S104" s="115"/>
      <c r="T104" s="115"/>
      <c r="U104" s="115"/>
      <c r="V104" s="115"/>
      <c r="W104" s="115"/>
      <c r="X104" s="115"/>
      <c r="Y104" s="115"/>
      <c r="Z104" s="25"/>
    </row>
    <row r="105" spans="1:26" ht="34.5">
      <c r="A105" s="31" t="s">
        <v>11</v>
      </c>
      <c r="B105" s="33" t="s">
        <v>275</v>
      </c>
      <c r="C105" s="18" t="s">
        <v>379</v>
      </c>
      <c r="D105" s="33"/>
      <c r="E105" s="133">
        <v>500000</v>
      </c>
      <c r="F105" s="133">
        <f>E105*0.7</f>
        <v>350000</v>
      </c>
      <c r="G105" s="133">
        <f>E105*0.3</f>
        <v>150000</v>
      </c>
      <c r="H105" s="34"/>
      <c r="I105" s="34"/>
      <c r="J105" s="35"/>
      <c r="K105" s="35"/>
      <c r="L105" s="35"/>
      <c r="M105" s="35"/>
      <c r="N105" s="35"/>
      <c r="O105" s="35"/>
      <c r="P105" s="35"/>
      <c r="Q105" s="35"/>
      <c r="R105" s="115"/>
      <c r="S105" s="115"/>
      <c r="T105" s="115"/>
      <c r="U105" s="115"/>
      <c r="V105" s="115"/>
      <c r="W105" s="115"/>
      <c r="X105" s="115"/>
      <c r="Y105" s="115"/>
      <c r="Z105" s="25"/>
    </row>
    <row r="106" spans="1:26" ht="36">
      <c r="A106" s="31" t="s">
        <v>12</v>
      </c>
      <c r="B106" s="18" t="s">
        <v>276</v>
      </c>
      <c r="C106" s="18" t="s">
        <v>379</v>
      </c>
      <c r="D106" s="18"/>
      <c r="E106" s="133">
        <v>800000</v>
      </c>
      <c r="F106" s="133">
        <f>E106*0.7</f>
        <v>560000</v>
      </c>
      <c r="G106" s="133">
        <f>E106*0.3</f>
        <v>240000</v>
      </c>
      <c r="H106" s="34"/>
      <c r="I106" s="34"/>
      <c r="J106" s="35"/>
      <c r="K106" s="35"/>
      <c r="L106" s="35"/>
      <c r="M106" s="35"/>
      <c r="N106" s="35"/>
      <c r="O106" s="35"/>
      <c r="P106" s="35"/>
      <c r="Q106" s="35"/>
      <c r="R106" s="115"/>
      <c r="S106" s="115"/>
      <c r="T106" s="115"/>
      <c r="U106" s="115"/>
      <c r="V106" s="115"/>
      <c r="W106" s="115"/>
      <c r="X106" s="115"/>
      <c r="Y106" s="115"/>
      <c r="Z106" s="25"/>
    </row>
    <row r="107" spans="1:26" ht="18">
      <c r="A107" s="31" t="s">
        <v>15</v>
      </c>
      <c r="B107" s="23" t="s">
        <v>82</v>
      </c>
      <c r="C107" s="18" t="s">
        <v>379</v>
      </c>
      <c r="D107" s="23"/>
      <c r="E107" s="133">
        <v>300000</v>
      </c>
      <c r="F107" s="133">
        <f>E107*0.7</f>
        <v>210000</v>
      </c>
      <c r="G107" s="133">
        <f>E107*0.3</f>
        <v>90000</v>
      </c>
      <c r="H107" s="34"/>
      <c r="I107" s="34"/>
      <c r="J107" s="35"/>
      <c r="K107" s="35"/>
      <c r="L107" s="35"/>
      <c r="M107" s="35"/>
      <c r="N107" s="35"/>
      <c r="O107" s="35"/>
      <c r="P107" s="35"/>
      <c r="Q107" s="35"/>
      <c r="R107" s="115"/>
      <c r="S107" s="115"/>
      <c r="T107" s="115"/>
      <c r="U107" s="115"/>
      <c r="V107" s="115"/>
      <c r="W107" s="115"/>
      <c r="X107" s="115"/>
      <c r="Y107" s="115"/>
      <c r="Z107" s="25"/>
    </row>
    <row r="108" spans="1:26" ht="36">
      <c r="A108" s="31" t="s">
        <v>9</v>
      </c>
      <c r="B108" s="23" t="s">
        <v>83</v>
      </c>
      <c r="C108" s="18" t="s">
        <v>379</v>
      </c>
      <c r="D108" s="23"/>
      <c r="E108" s="133">
        <v>965000</v>
      </c>
      <c r="F108" s="133">
        <f>E108*0.6</f>
        <v>579000</v>
      </c>
      <c r="G108" s="133">
        <f>E108*0.4</f>
        <v>386000</v>
      </c>
      <c r="H108" s="34"/>
      <c r="I108" s="34"/>
      <c r="J108" s="35"/>
      <c r="K108" s="35"/>
      <c r="L108" s="35"/>
      <c r="M108" s="35"/>
      <c r="N108" s="35"/>
      <c r="O108" s="35"/>
      <c r="P108" s="35"/>
      <c r="Q108" s="35"/>
      <c r="R108" s="115"/>
      <c r="S108" s="115"/>
      <c r="T108" s="115"/>
      <c r="U108" s="115"/>
      <c r="V108" s="115"/>
      <c r="W108" s="115"/>
      <c r="X108" s="115"/>
      <c r="Y108" s="115"/>
      <c r="Z108" s="25"/>
    </row>
    <row r="109" spans="1:26" ht="18">
      <c r="A109" s="31"/>
      <c r="B109" s="38" t="s">
        <v>58</v>
      </c>
      <c r="C109" s="18"/>
      <c r="D109" s="38"/>
      <c r="E109" s="133">
        <f>SUM(E104:E108)</f>
        <v>3565000</v>
      </c>
      <c r="F109" s="133">
        <f>SUM(F104:F108)</f>
        <v>2299000</v>
      </c>
      <c r="G109" s="133">
        <f>SUM(G104:G108)</f>
        <v>1266000</v>
      </c>
      <c r="H109" s="34"/>
      <c r="I109" s="34"/>
      <c r="J109" s="35"/>
      <c r="K109" s="35"/>
      <c r="L109" s="35"/>
      <c r="M109" s="35"/>
      <c r="N109" s="35"/>
      <c r="O109" s="35"/>
      <c r="P109" s="35"/>
      <c r="Q109" s="35"/>
      <c r="R109" s="115"/>
      <c r="S109" s="115"/>
      <c r="T109" s="115"/>
      <c r="U109" s="115"/>
      <c r="V109" s="115"/>
      <c r="W109" s="115"/>
      <c r="X109" s="115"/>
      <c r="Y109" s="115"/>
      <c r="Z109" s="25"/>
    </row>
    <row r="110" spans="1:26" ht="18">
      <c r="A110" s="30" t="s">
        <v>84</v>
      </c>
      <c r="B110" s="23"/>
      <c r="C110" s="18"/>
      <c r="D110" s="23"/>
      <c r="E110" s="133"/>
      <c r="F110" s="133"/>
      <c r="G110" s="133"/>
      <c r="H110" s="34"/>
      <c r="I110" s="34"/>
      <c r="J110" s="35"/>
      <c r="K110" s="35"/>
      <c r="L110" s="35"/>
      <c r="M110" s="35"/>
      <c r="N110" s="35"/>
      <c r="O110" s="35"/>
      <c r="P110" s="35"/>
      <c r="Q110" s="35"/>
      <c r="R110" s="115"/>
      <c r="S110" s="115"/>
      <c r="T110" s="115"/>
      <c r="U110" s="115"/>
      <c r="V110" s="115"/>
      <c r="W110" s="115"/>
      <c r="X110" s="115"/>
      <c r="Y110" s="115"/>
      <c r="Z110" s="25"/>
    </row>
    <row r="111" spans="1:26" ht="54">
      <c r="A111" s="31" t="s">
        <v>1</v>
      </c>
      <c r="B111" s="23" t="s">
        <v>311</v>
      </c>
      <c r="C111" s="18" t="s">
        <v>379</v>
      </c>
      <c r="D111" s="23"/>
      <c r="E111" s="133">
        <v>225000</v>
      </c>
      <c r="F111" s="133">
        <f t="shared" ref="F111:F115" si="0">E111</f>
        <v>225000</v>
      </c>
      <c r="G111" s="133"/>
      <c r="H111" s="34"/>
      <c r="I111" s="34"/>
      <c r="J111" s="35"/>
      <c r="K111" s="35"/>
      <c r="L111" s="35"/>
      <c r="M111" s="35"/>
      <c r="N111" s="35"/>
      <c r="O111" s="35"/>
      <c r="P111" s="35"/>
      <c r="Q111" s="35"/>
      <c r="R111" s="115"/>
      <c r="S111" s="115"/>
      <c r="T111" s="115"/>
      <c r="U111" s="115"/>
      <c r="V111" s="115"/>
      <c r="W111" s="115"/>
      <c r="X111" s="115"/>
      <c r="Y111" s="115"/>
      <c r="Z111" s="25"/>
    </row>
    <row r="112" spans="1:26" ht="50.25">
      <c r="A112" s="31" t="s">
        <v>11</v>
      </c>
      <c r="B112" s="23" t="s">
        <v>312</v>
      </c>
      <c r="C112" s="18" t="s">
        <v>379</v>
      </c>
      <c r="D112" s="23"/>
      <c r="E112" s="133">
        <f>F112</f>
        <v>150000</v>
      </c>
      <c r="F112" s="133">
        <v>150000</v>
      </c>
      <c r="G112" s="133"/>
      <c r="H112" s="34"/>
      <c r="I112" s="34"/>
      <c r="J112" s="35"/>
      <c r="K112" s="35"/>
      <c r="L112" s="35"/>
      <c r="M112" s="35"/>
      <c r="N112" s="35"/>
      <c r="O112" s="35"/>
      <c r="P112" s="35"/>
      <c r="Q112" s="35"/>
      <c r="R112" s="115"/>
      <c r="S112" s="115"/>
      <c r="T112" s="115"/>
      <c r="U112" s="115"/>
      <c r="V112" s="115"/>
      <c r="W112" s="115"/>
      <c r="X112" s="115"/>
      <c r="Y112" s="115"/>
      <c r="Z112" s="25"/>
    </row>
    <row r="113" spans="1:26" ht="36">
      <c r="A113" s="31" t="s">
        <v>12</v>
      </c>
      <c r="B113" s="23" t="s">
        <v>313</v>
      </c>
      <c r="C113" s="18" t="s">
        <v>379</v>
      </c>
      <c r="D113" s="23"/>
      <c r="E113" s="133">
        <f>F113</f>
        <v>150000</v>
      </c>
      <c r="F113" s="133">
        <v>150000</v>
      </c>
      <c r="G113" s="133"/>
      <c r="H113" s="34"/>
      <c r="I113" s="34"/>
      <c r="J113" s="35"/>
      <c r="K113" s="35"/>
      <c r="L113" s="35"/>
      <c r="M113" s="35"/>
      <c r="N113" s="35"/>
      <c r="O113" s="35"/>
      <c r="P113" s="35"/>
      <c r="Q113" s="35"/>
      <c r="R113" s="115"/>
      <c r="S113" s="115"/>
      <c r="T113" s="115"/>
      <c r="U113" s="115"/>
      <c r="V113" s="115"/>
      <c r="W113" s="115"/>
      <c r="X113" s="115"/>
      <c r="Y113" s="115"/>
      <c r="Z113" s="25"/>
    </row>
    <row r="114" spans="1:26" ht="36">
      <c r="A114" s="31" t="s">
        <v>15</v>
      </c>
      <c r="B114" s="23" t="s">
        <v>314</v>
      </c>
      <c r="C114" s="18" t="s">
        <v>379</v>
      </c>
      <c r="D114" s="23"/>
      <c r="E114" s="133">
        <v>150000</v>
      </c>
      <c r="F114" s="133">
        <f t="shared" si="0"/>
        <v>150000</v>
      </c>
      <c r="G114" s="133"/>
      <c r="H114" s="34"/>
      <c r="I114" s="34"/>
      <c r="J114" s="35"/>
      <c r="K114" s="35"/>
      <c r="L114" s="35"/>
      <c r="M114" s="35"/>
      <c r="N114" s="35"/>
      <c r="O114" s="35"/>
      <c r="P114" s="35"/>
      <c r="Q114" s="35"/>
      <c r="R114" s="115"/>
      <c r="S114" s="115"/>
      <c r="T114" s="115"/>
      <c r="U114" s="115"/>
      <c r="V114" s="115"/>
      <c r="W114" s="115"/>
      <c r="X114" s="115"/>
      <c r="Y114" s="115"/>
      <c r="Z114" s="25"/>
    </row>
    <row r="115" spans="1:26" ht="36">
      <c r="A115" s="31" t="s">
        <v>9</v>
      </c>
      <c r="B115" s="23" t="s">
        <v>315</v>
      </c>
      <c r="C115" s="18" t="s">
        <v>379</v>
      </c>
      <c r="D115" s="23"/>
      <c r="E115" s="133">
        <v>125000</v>
      </c>
      <c r="F115" s="133">
        <f t="shared" si="0"/>
        <v>125000</v>
      </c>
      <c r="G115" s="133"/>
      <c r="H115" s="34"/>
      <c r="I115" s="34"/>
      <c r="J115" s="35"/>
      <c r="K115" s="35"/>
      <c r="L115" s="35"/>
      <c r="M115" s="35"/>
      <c r="N115" s="35"/>
      <c r="O115" s="35"/>
      <c r="P115" s="35"/>
      <c r="Q115" s="35"/>
      <c r="R115" s="115"/>
      <c r="S115" s="115"/>
      <c r="T115" s="115"/>
      <c r="U115" s="115"/>
      <c r="V115" s="115"/>
      <c r="W115" s="115"/>
      <c r="X115" s="115"/>
      <c r="Y115" s="115"/>
      <c r="Z115" s="25"/>
    </row>
    <row r="116" spans="1:26" ht="18">
      <c r="A116" s="31" t="s">
        <v>54</v>
      </c>
      <c r="B116" s="23" t="s">
        <v>316</v>
      </c>
      <c r="C116" s="18" t="s">
        <v>379</v>
      </c>
      <c r="D116" s="23"/>
      <c r="E116" s="133">
        <f>F116</f>
        <v>100000</v>
      </c>
      <c r="F116" s="133">
        <v>100000</v>
      </c>
      <c r="G116" s="133"/>
      <c r="H116" s="34"/>
      <c r="I116" s="34"/>
      <c r="J116" s="35"/>
      <c r="K116" s="35"/>
      <c r="L116" s="35"/>
      <c r="M116" s="35"/>
      <c r="N116" s="35"/>
      <c r="O116" s="35"/>
      <c r="P116" s="35"/>
      <c r="Q116" s="35"/>
      <c r="R116" s="115"/>
      <c r="S116" s="115"/>
      <c r="T116" s="115"/>
      <c r="U116" s="115"/>
      <c r="V116" s="115"/>
      <c r="W116" s="115"/>
      <c r="X116" s="115"/>
      <c r="Y116" s="115"/>
      <c r="Z116" s="25"/>
    </row>
    <row r="117" spans="1:26" ht="32.25">
      <c r="A117" s="31" t="s">
        <v>56</v>
      </c>
      <c r="B117" s="23" t="s">
        <v>317</v>
      </c>
      <c r="C117" s="18" t="s">
        <v>379</v>
      </c>
      <c r="D117" s="23"/>
      <c r="E117" s="133">
        <f>F117</f>
        <v>100000</v>
      </c>
      <c r="F117" s="133">
        <v>100000</v>
      </c>
      <c r="G117" s="133"/>
      <c r="H117" s="34"/>
      <c r="I117" s="34"/>
      <c r="J117" s="35"/>
      <c r="K117" s="35"/>
      <c r="L117" s="35"/>
      <c r="M117" s="35"/>
      <c r="N117" s="35"/>
      <c r="O117" s="35"/>
      <c r="P117" s="35"/>
      <c r="Q117" s="35"/>
      <c r="R117" s="115"/>
      <c r="S117" s="115"/>
      <c r="T117" s="115"/>
      <c r="U117" s="115"/>
      <c r="V117" s="115"/>
      <c r="W117" s="115"/>
      <c r="X117" s="115"/>
      <c r="Y117" s="115"/>
      <c r="Z117" s="25"/>
    </row>
    <row r="118" spans="1:26" ht="18">
      <c r="A118" s="31"/>
      <c r="B118" s="27" t="s">
        <v>58</v>
      </c>
      <c r="C118" s="18"/>
      <c r="D118" s="27"/>
      <c r="E118" s="133">
        <f>SUM(E111:E117)</f>
        <v>1000000</v>
      </c>
      <c r="F118" s="133">
        <f>SUM(F111:F117)</f>
        <v>1000000</v>
      </c>
      <c r="G118" s="133"/>
      <c r="H118" s="34"/>
      <c r="I118" s="34"/>
      <c r="J118" s="35"/>
      <c r="K118" s="35"/>
      <c r="L118" s="35"/>
      <c r="M118" s="35"/>
      <c r="N118" s="35"/>
      <c r="O118" s="35"/>
      <c r="P118" s="35"/>
      <c r="Q118" s="35"/>
      <c r="R118" s="115"/>
      <c r="S118" s="115"/>
      <c r="T118" s="115"/>
      <c r="U118" s="115"/>
      <c r="V118" s="115"/>
      <c r="W118" s="115"/>
      <c r="X118" s="115"/>
      <c r="Y118" s="115"/>
      <c r="Z118" s="25"/>
    </row>
    <row r="119" spans="1:26" ht="18">
      <c r="A119" s="30" t="s">
        <v>85</v>
      </c>
      <c r="B119" s="23"/>
      <c r="C119" s="18"/>
      <c r="D119" s="23"/>
      <c r="E119" s="133"/>
      <c r="F119" s="133"/>
      <c r="G119" s="133"/>
      <c r="H119" s="34"/>
      <c r="I119" s="34"/>
      <c r="J119" s="35"/>
      <c r="K119" s="35"/>
      <c r="L119" s="35"/>
      <c r="M119" s="35"/>
      <c r="N119" s="35"/>
      <c r="O119" s="35"/>
      <c r="P119" s="35"/>
      <c r="Q119" s="35"/>
      <c r="R119" s="115"/>
      <c r="S119" s="115"/>
      <c r="T119" s="115"/>
      <c r="U119" s="115"/>
      <c r="V119" s="115"/>
      <c r="W119" s="115"/>
      <c r="X119" s="115"/>
      <c r="Y119" s="115"/>
      <c r="Z119" s="25"/>
    </row>
    <row r="120" spans="1:26" ht="18">
      <c r="A120" s="30"/>
      <c r="B120" s="23"/>
      <c r="C120" s="18" t="s">
        <v>379</v>
      </c>
      <c r="D120" s="23"/>
      <c r="E120" s="133"/>
      <c r="F120" s="133"/>
      <c r="G120" s="133"/>
      <c r="H120" s="34"/>
      <c r="I120" s="34"/>
      <c r="J120" s="35"/>
      <c r="K120" s="35"/>
      <c r="L120" s="35"/>
      <c r="M120" s="35"/>
      <c r="N120" s="35"/>
      <c r="O120" s="35"/>
      <c r="P120" s="35"/>
      <c r="Q120" s="35"/>
      <c r="R120" s="115"/>
      <c r="S120" s="115"/>
      <c r="T120" s="115"/>
      <c r="U120" s="115"/>
      <c r="V120" s="115"/>
      <c r="W120" s="115"/>
      <c r="X120" s="115"/>
      <c r="Y120" s="115"/>
      <c r="Z120" s="25"/>
    </row>
    <row r="121" spans="1:26" ht="36">
      <c r="A121" s="39">
        <v>1</v>
      </c>
      <c r="B121" s="23" t="s">
        <v>86</v>
      </c>
      <c r="C121" s="18" t="s">
        <v>379</v>
      </c>
      <c r="D121" s="23"/>
      <c r="E121" s="133">
        <f t="shared" ref="E121:E127" si="1">F121</f>
        <v>150000</v>
      </c>
      <c r="F121" s="133">
        <v>150000</v>
      </c>
      <c r="G121" s="133"/>
      <c r="H121" s="34"/>
      <c r="I121" s="34"/>
      <c r="J121" s="35"/>
      <c r="K121" s="35"/>
      <c r="L121" s="35"/>
      <c r="M121" s="35"/>
      <c r="N121" s="35"/>
      <c r="O121" s="35"/>
      <c r="P121" s="35"/>
      <c r="Q121" s="35"/>
      <c r="R121" s="115"/>
      <c r="S121" s="115"/>
      <c r="T121" s="115"/>
      <c r="U121" s="115"/>
      <c r="V121" s="115"/>
      <c r="W121" s="115"/>
      <c r="X121" s="115"/>
      <c r="Y121" s="115"/>
      <c r="Z121" s="25"/>
    </row>
    <row r="122" spans="1:26" ht="36">
      <c r="A122" s="39">
        <v>2</v>
      </c>
      <c r="B122" s="23" t="s">
        <v>87</v>
      </c>
      <c r="C122" s="18" t="s">
        <v>379</v>
      </c>
      <c r="D122" s="23"/>
      <c r="E122" s="133">
        <f t="shared" si="1"/>
        <v>150000</v>
      </c>
      <c r="F122" s="133">
        <v>150000</v>
      </c>
      <c r="G122" s="133"/>
      <c r="H122" s="34"/>
      <c r="I122" s="34"/>
      <c r="J122" s="35"/>
      <c r="K122" s="35"/>
      <c r="L122" s="35"/>
      <c r="M122" s="35"/>
      <c r="N122" s="35"/>
      <c r="O122" s="35"/>
      <c r="P122" s="35"/>
      <c r="Q122" s="35"/>
      <c r="R122" s="115"/>
      <c r="S122" s="115"/>
      <c r="T122" s="115"/>
      <c r="U122" s="115"/>
      <c r="V122" s="115"/>
      <c r="W122" s="115"/>
      <c r="X122" s="115"/>
      <c r="Y122" s="115"/>
      <c r="Z122" s="25"/>
    </row>
    <row r="123" spans="1:26" ht="36">
      <c r="A123" s="30">
        <v>3</v>
      </c>
      <c r="B123" s="33" t="s">
        <v>277</v>
      </c>
      <c r="C123" s="18" t="s">
        <v>379</v>
      </c>
      <c r="D123" s="33"/>
      <c r="E123" s="133">
        <f t="shared" si="1"/>
        <v>200000</v>
      </c>
      <c r="F123" s="133">
        <v>200000</v>
      </c>
      <c r="G123" s="133"/>
      <c r="H123" s="34"/>
      <c r="I123" s="34"/>
      <c r="J123" s="35"/>
      <c r="K123" s="35"/>
      <c r="L123" s="35"/>
      <c r="M123" s="35"/>
      <c r="N123" s="35"/>
      <c r="O123" s="35"/>
      <c r="P123" s="35"/>
      <c r="Q123" s="35"/>
      <c r="R123" s="115"/>
      <c r="S123" s="115"/>
      <c r="T123" s="115"/>
      <c r="U123" s="115"/>
      <c r="V123" s="115"/>
      <c r="W123" s="115"/>
      <c r="X123" s="115"/>
      <c r="Y123" s="115"/>
      <c r="Z123" s="25"/>
    </row>
    <row r="124" spans="1:26" ht="46.5" customHeight="1">
      <c r="A124" s="39">
        <v>4</v>
      </c>
      <c r="B124" s="23" t="s">
        <v>88</v>
      </c>
      <c r="C124" s="18" t="s">
        <v>379</v>
      </c>
      <c r="D124" s="23"/>
      <c r="E124" s="133">
        <f t="shared" si="1"/>
        <v>75000</v>
      </c>
      <c r="F124" s="133">
        <v>75000</v>
      </c>
      <c r="G124" s="133"/>
      <c r="H124" s="34"/>
      <c r="I124" s="34"/>
      <c r="J124" s="35"/>
      <c r="K124" s="35"/>
      <c r="L124" s="35"/>
      <c r="M124" s="35"/>
      <c r="N124" s="35"/>
      <c r="O124" s="35"/>
      <c r="P124" s="35"/>
      <c r="Q124" s="35"/>
      <c r="R124" s="115"/>
      <c r="S124" s="115"/>
      <c r="T124" s="115"/>
      <c r="U124" s="115"/>
      <c r="V124" s="115"/>
      <c r="W124" s="115"/>
      <c r="X124" s="115"/>
      <c r="Y124" s="115"/>
      <c r="Z124" s="25"/>
    </row>
    <row r="125" spans="1:26" ht="24.75" customHeight="1">
      <c r="A125" s="31" t="s">
        <v>9</v>
      </c>
      <c r="B125" s="18" t="s">
        <v>278</v>
      </c>
      <c r="C125" s="18" t="s">
        <v>379</v>
      </c>
      <c r="D125" s="18"/>
      <c r="E125" s="133">
        <f t="shared" si="1"/>
        <v>200000</v>
      </c>
      <c r="F125" s="133">
        <v>200000</v>
      </c>
      <c r="G125" s="133"/>
      <c r="H125" s="34"/>
      <c r="I125" s="34"/>
      <c r="J125" s="35"/>
      <c r="K125" s="35"/>
      <c r="L125" s="35"/>
      <c r="M125" s="35"/>
      <c r="N125" s="35"/>
      <c r="O125" s="35"/>
      <c r="P125" s="35"/>
      <c r="Q125" s="35"/>
      <c r="R125" s="115"/>
      <c r="S125" s="115"/>
      <c r="T125" s="115"/>
      <c r="U125" s="115"/>
      <c r="V125" s="115"/>
      <c r="W125" s="115"/>
      <c r="X125" s="115"/>
      <c r="Y125" s="115"/>
      <c r="Z125" s="25"/>
    </row>
    <row r="126" spans="1:26" ht="28.5">
      <c r="A126" s="31" t="s">
        <v>54</v>
      </c>
      <c r="B126" s="18" t="s">
        <v>21</v>
      </c>
      <c r="C126" s="18" t="s">
        <v>379</v>
      </c>
      <c r="D126" s="18"/>
      <c r="E126" s="133">
        <f t="shared" si="1"/>
        <v>75000</v>
      </c>
      <c r="F126" s="133">
        <v>75000</v>
      </c>
      <c r="G126" s="133"/>
      <c r="H126" s="34"/>
      <c r="I126" s="34"/>
      <c r="J126" s="35"/>
      <c r="K126" s="35"/>
      <c r="L126" s="35"/>
      <c r="M126" s="35"/>
      <c r="N126" s="35"/>
      <c r="O126" s="35"/>
      <c r="P126" s="35"/>
      <c r="Q126" s="35"/>
      <c r="R126" s="115"/>
      <c r="S126" s="115"/>
      <c r="T126" s="115"/>
      <c r="U126" s="115"/>
      <c r="V126" s="115"/>
      <c r="W126" s="115"/>
      <c r="X126" s="115"/>
      <c r="Y126" s="115"/>
      <c r="Z126" s="25"/>
    </row>
    <row r="127" spans="1:26" ht="18">
      <c r="A127" s="31" t="s">
        <v>56</v>
      </c>
      <c r="B127" s="45" t="s">
        <v>89</v>
      </c>
      <c r="C127" s="18" t="s">
        <v>379</v>
      </c>
      <c r="D127" s="45"/>
      <c r="E127" s="133">
        <f t="shared" si="1"/>
        <v>150000</v>
      </c>
      <c r="F127" s="133">
        <v>150000</v>
      </c>
      <c r="G127" s="133"/>
      <c r="H127" s="34"/>
      <c r="I127" s="34"/>
      <c r="J127" s="35"/>
      <c r="K127" s="35"/>
      <c r="L127" s="35"/>
      <c r="M127" s="35"/>
      <c r="N127" s="35"/>
      <c r="O127" s="35"/>
      <c r="P127" s="35"/>
      <c r="Q127" s="35"/>
      <c r="R127" s="115"/>
      <c r="S127" s="115"/>
      <c r="T127" s="115"/>
      <c r="U127" s="115"/>
      <c r="V127" s="115"/>
      <c r="W127" s="115"/>
      <c r="X127" s="115"/>
      <c r="Y127" s="115"/>
      <c r="Z127" s="25"/>
    </row>
    <row r="128" spans="1:26" ht="18">
      <c r="A128" s="36"/>
      <c r="B128" s="27" t="s">
        <v>58</v>
      </c>
      <c r="C128" s="18"/>
      <c r="D128" s="27"/>
      <c r="E128" s="133">
        <f>SUM(E121:E127)</f>
        <v>1000000</v>
      </c>
      <c r="F128" s="133">
        <f>SUM(F121:F127)</f>
        <v>1000000</v>
      </c>
      <c r="G128" s="133"/>
      <c r="H128" s="34"/>
      <c r="I128" s="34"/>
      <c r="J128" s="35"/>
      <c r="K128" s="35"/>
      <c r="L128" s="35"/>
      <c r="M128" s="35"/>
      <c r="N128" s="35"/>
      <c r="O128" s="35"/>
      <c r="P128" s="35"/>
      <c r="Q128" s="35"/>
      <c r="R128" s="115"/>
      <c r="S128" s="115"/>
      <c r="T128" s="115"/>
      <c r="U128" s="115"/>
      <c r="V128" s="115"/>
      <c r="W128" s="115"/>
      <c r="X128" s="115"/>
      <c r="Y128" s="115"/>
      <c r="Z128" s="25"/>
    </row>
    <row r="129" spans="1:26" ht="36">
      <c r="A129" s="36" t="s">
        <v>90</v>
      </c>
      <c r="B129" s="23"/>
      <c r="C129" s="18"/>
      <c r="D129" s="23"/>
      <c r="E129" s="133"/>
      <c r="F129" s="133"/>
      <c r="G129" s="133"/>
      <c r="H129" s="34"/>
      <c r="I129" s="34"/>
      <c r="J129" s="35"/>
      <c r="K129" s="35"/>
      <c r="L129" s="35"/>
      <c r="M129" s="35"/>
      <c r="N129" s="35"/>
      <c r="O129" s="35"/>
      <c r="P129" s="35"/>
      <c r="Q129" s="35"/>
      <c r="R129" s="115"/>
      <c r="S129" s="115"/>
      <c r="T129" s="115"/>
      <c r="U129" s="115"/>
      <c r="V129" s="115"/>
      <c r="W129" s="115"/>
      <c r="X129" s="115"/>
      <c r="Y129" s="115"/>
      <c r="Z129" s="25"/>
    </row>
    <row r="130" spans="1:26" ht="18">
      <c r="A130" s="31" t="s">
        <v>1</v>
      </c>
      <c r="B130" s="23" t="s">
        <v>279</v>
      </c>
      <c r="C130" s="18" t="s">
        <v>379</v>
      </c>
      <c r="D130" s="23"/>
      <c r="E130" s="133">
        <f t="shared" ref="E130:E140" si="2">F130</f>
        <v>125000</v>
      </c>
      <c r="F130" s="133">
        <v>125000</v>
      </c>
      <c r="G130" s="133"/>
      <c r="H130" s="34"/>
      <c r="I130" s="34"/>
      <c r="J130" s="35"/>
      <c r="K130" s="35"/>
      <c r="L130" s="35"/>
      <c r="M130" s="35"/>
      <c r="N130" s="35"/>
      <c r="O130" s="35"/>
      <c r="P130" s="35"/>
      <c r="Q130" s="35"/>
      <c r="R130" s="115"/>
      <c r="S130" s="115"/>
      <c r="T130" s="115"/>
      <c r="U130" s="115"/>
      <c r="V130" s="115"/>
      <c r="W130" s="115"/>
      <c r="X130" s="115"/>
      <c r="Y130" s="115"/>
      <c r="Z130" s="25"/>
    </row>
    <row r="131" spans="1:26" ht="18">
      <c r="A131" s="31" t="s">
        <v>11</v>
      </c>
      <c r="B131" s="23" t="s">
        <v>280</v>
      </c>
      <c r="C131" s="18" t="s">
        <v>379</v>
      </c>
      <c r="D131" s="23"/>
      <c r="E131" s="133">
        <f t="shared" si="2"/>
        <v>125000</v>
      </c>
      <c r="F131" s="133">
        <v>125000</v>
      </c>
      <c r="G131" s="133"/>
      <c r="H131" s="34"/>
      <c r="I131" s="34"/>
      <c r="J131" s="35"/>
      <c r="K131" s="35"/>
      <c r="L131" s="35"/>
      <c r="M131" s="35"/>
      <c r="N131" s="35"/>
      <c r="O131" s="35"/>
      <c r="P131" s="35"/>
      <c r="Q131" s="35"/>
      <c r="R131" s="115"/>
      <c r="S131" s="115"/>
      <c r="T131" s="115"/>
      <c r="U131" s="115"/>
      <c r="V131" s="115"/>
      <c r="W131" s="115"/>
      <c r="X131" s="115"/>
      <c r="Y131" s="115"/>
      <c r="Z131" s="25"/>
    </row>
    <row r="132" spans="1:26" ht="18">
      <c r="A132" s="31" t="s">
        <v>12</v>
      </c>
      <c r="B132" s="23" t="s">
        <v>281</v>
      </c>
      <c r="C132" s="18" t="s">
        <v>379</v>
      </c>
      <c r="D132" s="23"/>
      <c r="E132" s="133">
        <f t="shared" si="2"/>
        <v>75000</v>
      </c>
      <c r="F132" s="133">
        <v>75000</v>
      </c>
      <c r="G132" s="133"/>
      <c r="H132" s="34"/>
      <c r="I132" s="34"/>
      <c r="J132" s="35"/>
      <c r="K132" s="35"/>
      <c r="L132" s="35"/>
      <c r="M132" s="35"/>
      <c r="N132" s="35"/>
      <c r="O132" s="35"/>
      <c r="P132" s="35"/>
      <c r="Q132" s="35"/>
      <c r="R132" s="115"/>
      <c r="S132" s="115"/>
      <c r="T132" s="115"/>
      <c r="U132" s="115"/>
      <c r="V132" s="115"/>
      <c r="W132" s="115"/>
      <c r="X132" s="115"/>
      <c r="Y132" s="115"/>
      <c r="Z132" s="25"/>
    </row>
    <row r="133" spans="1:26" ht="18">
      <c r="A133" s="31" t="s">
        <v>15</v>
      </c>
      <c r="B133" s="23" t="s">
        <v>282</v>
      </c>
      <c r="C133" s="18" t="s">
        <v>379</v>
      </c>
      <c r="D133" s="23"/>
      <c r="E133" s="133">
        <f t="shared" si="2"/>
        <v>75000</v>
      </c>
      <c r="F133" s="133">
        <v>75000</v>
      </c>
      <c r="G133" s="133"/>
      <c r="H133" s="34"/>
      <c r="I133" s="34"/>
      <c r="J133" s="35"/>
      <c r="K133" s="35"/>
      <c r="L133" s="35"/>
      <c r="M133" s="35"/>
      <c r="N133" s="35"/>
      <c r="O133" s="35"/>
      <c r="P133" s="35"/>
      <c r="Q133" s="35"/>
      <c r="R133" s="115"/>
      <c r="S133" s="115"/>
      <c r="T133" s="115"/>
      <c r="U133" s="115"/>
      <c r="V133" s="115"/>
      <c r="W133" s="115"/>
      <c r="X133" s="115"/>
      <c r="Y133" s="115"/>
      <c r="Z133" s="25"/>
    </row>
    <row r="134" spans="1:26" ht="18">
      <c r="A134" s="31" t="s">
        <v>9</v>
      </c>
      <c r="B134" s="23" t="s">
        <v>283</v>
      </c>
      <c r="C134" s="18" t="s">
        <v>379</v>
      </c>
      <c r="D134" s="23"/>
      <c r="E134" s="133">
        <f t="shared" si="2"/>
        <v>50000</v>
      </c>
      <c r="F134" s="133">
        <v>50000</v>
      </c>
      <c r="G134" s="133"/>
      <c r="H134" s="34"/>
      <c r="I134" s="34"/>
      <c r="J134" s="35"/>
      <c r="K134" s="35"/>
      <c r="L134" s="35"/>
      <c r="M134" s="35"/>
      <c r="N134" s="35"/>
      <c r="O134" s="35"/>
      <c r="P134" s="35"/>
      <c r="Q134" s="35"/>
      <c r="R134" s="115"/>
      <c r="S134" s="115"/>
      <c r="T134" s="115"/>
      <c r="U134" s="115"/>
      <c r="V134" s="115"/>
      <c r="W134" s="115"/>
      <c r="X134" s="115"/>
      <c r="Y134" s="115"/>
      <c r="Z134" s="25"/>
    </row>
    <row r="135" spans="1:26" ht="18">
      <c r="A135" s="31" t="s">
        <v>54</v>
      </c>
      <c r="B135" s="23" t="s">
        <v>284</v>
      </c>
      <c r="C135" s="18" t="s">
        <v>379</v>
      </c>
      <c r="D135" s="23"/>
      <c r="E135" s="133">
        <f t="shared" si="2"/>
        <v>50000</v>
      </c>
      <c r="F135" s="133">
        <v>50000</v>
      </c>
      <c r="G135" s="133"/>
      <c r="H135" s="34"/>
      <c r="I135" s="34"/>
      <c r="J135" s="35"/>
      <c r="K135" s="35"/>
      <c r="L135" s="35"/>
      <c r="M135" s="35"/>
      <c r="N135" s="35"/>
      <c r="O135" s="35"/>
      <c r="P135" s="35"/>
      <c r="Q135" s="35"/>
      <c r="R135" s="115"/>
      <c r="S135" s="115"/>
      <c r="T135" s="115"/>
      <c r="U135" s="115"/>
      <c r="V135" s="115"/>
      <c r="W135" s="115"/>
      <c r="X135" s="115"/>
      <c r="Y135" s="115"/>
      <c r="Z135" s="25"/>
    </row>
    <row r="136" spans="1:26" ht="18">
      <c r="A136" s="31" t="s">
        <v>56</v>
      </c>
      <c r="B136" s="23" t="s">
        <v>285</v>
      </c>
      <c r="C136" s="18" t="s">
        <v>379</v>
      </c>
      <c r="D136" s="23"/>
      <c r="E136" s="133">
        <f t="shared" si="2"/>
        <v>75000</v>
      </c>
      <c r="F136" s="133">
        <v>75000</v>
      </c>
      <c r="G136" s="133"/>
      <c r="H136" s="34"/>
      <c r="I136" s="34"/>
      <c r="J136" s="35"/>
      <c r="K136" s="35"/>
      <c r="L136" s="35"/>
      <c r="M136" s="35"/>
      <c r="N136" s="35"/>
      <c r="O136" s="35"/>
      <c r="P136" s="35"/>
      <c r="Q136" s="35"/>
      <c r="R136" s="115"/>
      <c r="S136" s="115"/>
      <c r="T136" s="115"/>
      <c r="U136" s="115"/>
      <c r="V136" s="115"/>
      <c r="W136" s="115"/>
      <c r="X136" s="115"/>
      <c r="Y136" s="115"/>
      <c r="Z136" s="25"/>
    </row>
    <row r="137" spans="1:26" ht="18">
      <c r="A137" s="31" t="s">
        <v>57</v>
      </c>
      <c r="B137" s="23" t="s">
        <v>91</v>
      </c>
      <c r="C137" s="18" t="s">
        <v>379</v>
      </c>
      <c r="D137" s="23"/>
      <c r="E137" s="133">
        <f t="shared" si="2"/>
        <v>150000</v>
      </c>
      <c r="F137" s="133">
        <v>150000</v>
      </c>
      <c r="G137" s="133"/>
      <c r="H137" s="34"/>
      <c r="I137" s="34"/>
      <c r="J137" s="35"/>
      <c r="K137" s="35"/>
      <c r="L137" s="35"/>
      <c r="M137" s="35"/>
      <c r="N137" s="35"/>
      <c r="O137" s="35"/>
      <c r="P137" s="35"/>
      <c r="Q137" s="35"/>
      <c r="R137" s="115"/>
      <c r="S137" s="115"/>
      <c r="T137" s="115"/>
      <c r="U137" s="115"/>
      <c r="V137" s="115"/>
      <c r="W137" s="115"/>
      <c r="X137" s="115"/>
      <c r="Y137" s="115"/>
      <c r="Z137" s="25"/>
    </row>
    <row r="138" spans="1:26" ht="18">
      <c r="A138" s="31" t="s">
        <v>92</v>
      </c>
      <c r="B138" s="23" t="s">
        <v>318</v>
      </c>
      <c r="C138" s="18" t="s">
        <v>379</v>
      </c>
      <c r="D138" s="23"/>
      <c r="E138" s="133">
        <f t="shared" si="2"/>
        <v>150000</v>
      </c>
      <c r="F138" s="133">
        <v>150000</v>
      </c>
      <c r="G138" s="133"/>
      <c r="H138" s="34"/>
      <c r="I138" s="34"/>
      <c r="J138" s="35"/>
      <c r="K138" s="35"/>
      <c r="L138" s="35"/>
      <c r="M138" s="35"/>
      <c r="N138" s="35"/>
      <c r="O138" s="35"/>
      <c r="P138" s="35"/>
      <c r="Q138" s="35"/>
      <c r="R138" s="115"/>
      <c r="S138" s="115"/>
      <c r="T138" s="115"/>
      <c r="U138" s="115"/>
      <c r="V138" s="115"/>
      <c r="W138" s="115"/>
      <c r="X138" s="115"/>
      <c r="Y138" s="115"/>
      <c r="Z138" s="25"/>
    </row>
    <row r="139" spans="1:26" ht="18">
      <c r="A139" s="31" t="s">
        <v>93</v>
      </c>
      <c r="B139" s="23" t="s">
        <v>94</v>
      </c>
      <c r="C139" s="18" t="s">
        <v>379</v>
      </c>
      <c r="D139" s="23"/>
      <c r="E139" s="133">
        <f t="shared" si="2"/>
        <v>50000</v>
      </c>
      <c r="F139" s="133">
        <v>50000</v>
      </c>
      <c r="G139" s="133"/>
      <c r="H139" s="34"/>
      <c r="I139" s="34"/>
      <c r="J139" s="35"/>
      <c r="K139" s="35"/>
      <c r="L139" s="35"/>
      <c r="M139" s="35"/>
      <c r="N139" s="35"/>
      <c r="O139" s="35"/>
      <c r="P139" s="35"/>
      <c r="Q139" s="35"/>
      <c r="R139" s="115"/>
      <c r="S139" s="115"/>
      <c r="T139" s="115"/>
      <c r="U139" s="115"/>
      <c r="V139" s="115"/>
      <c r="W139" s="115"/>
      <c r="X139" s="115"/>
      <c r="Y139" s="115"/>
      <c r="Z139" s="25"/>
    </row>
    <row r="140" spans="1:26" ht="18">
      <c r="A140" s="31" t="s">
        <v>96</v>
      </c>
      <c r="B140" s="23" t="s">
        <v>97</v>
      </c>
      <c r="C140" s="18" t="s">
        <v>379</v>
      </c>
      <c r="D140" s="23"/>
      <c r="E140" s="133">
        <f t="shared" si="2"/>
        <v>75000</v>
      </c>
      <c r="F140" s="133">
        <v>75000</v>
      </c>
      <c r="G140" s="133"/>
      <c r="H140" s="34"/>
      <c r="I140" s="34"/>
      <c r="J140" s="35"/>
      <c r="K140" s="35"/>
      <c r="L140" s="35"/>
      <c r="M140" s="35"/>
      <c r="N140" s="35"/>
      <c r="O140" s="35"/>
      <c r="P140" s="35"/>
      <c r="Q140" s="35"/>
      <c r="R140" s="115"/>
      <c r="S140" s="115"/>
      <c r="T140" s="115"/>
      <c r="U140" s="115"/>
      <c r="V140" s="115"/>
      <c r="W140" s="115"/>
      <c r="X140" s="115"/>
      <c r="Y140" s="115"/>
      <c r="Z140" s="25"/>
    </row>
    <row r="141" spans="1:26" ht="18">
      <c r="A141" s="31"/>
      <c r="B141" s="27" t="s">
        <v>58</v>
      </c>
      <c r="C141" s="18"/>
      <c r="D141" s="27"/>
      <c r="E141" s="133">
        <f>SUM(E130:E140)</f>
        <v>1000000</v>
      </c>
      <c r="F141" s="133">
        <f>SUM(F130:F140)</f>
        <v>1000000</v>
      </c>
      <c r="G141" s="133"/>
      <c r="H141" s="34"/>
      <c r="I141" s="34"/>
      <c r="J141" s="35"/>
      <c r="K141" s="35"/>
      <c r="L141" s="35"/>
      <c r="M141" s="35"/>
      <c r="N141" s="35"/>
      <c r="O141" s="35"/>
      <c r="P141" s="35"/>
      <c r="Q141" s="35"/>
      <c r="R141" s="115"/>
      <c r="S141" s="115"/>
      <c r="T141" s="115"/>
      <c r="U141" s="115"/>
      <c r="V141" s="115"/>
      <c r="W141" s="115"/>
      <c r="X141" s="115"/>
      <c r="Y141" s="115"/>
      <c r="Z141" s="25"/>
    </row>
    <row r="142" spans="1:26" ht="36">
      <c r="A142" s="31" t="s">
        <v>95</v>
      </c>
      <c r="B142" s="23"/>
      <c r="C142" s="18"/>
      <c r="D142" s="23"/>
      <c r="E142" s="133"/>
      <c r="F142" s="133"/>
      <c r="G142" s="133"/>
      <c r="H142" s="34"/>
      <c r="I142" s="34"/>
      <c r="J142" s="35"/>
      <c r="K142" s="35"/>
      <c r="L142" s="35"/>
      <c r="M142" s="35"/>
      <c r="N142" s="35"/>
      <c r="O142" s="35"/>
      <c r="P142" s="35"/>
      <c r="Q142" s="35"/>
      <c r="R142" s="115"/>
      <c r="S142" s="115"/>
      <c r="T142" s="115"/>
      <c r="U142" s="115"/>
      <c r="V142" s="115"/>
      <c r="W142" s="115"/>
      <c r="X142" s="115"/>
      <c r="Y142" s="115"/>
      <c r="Z142" s="25"/>
    </row>
    <row r="143" spans="1:26" ht="18">
      <c r="A143" s="31" t="s">
        <v>1</v>
      </c>
      <c r="B143" s="23" t="s">
        <v>98</v>
      </c>
      <c r="C143" s="18" t="s">
        <v>379</v>
      </c>
      <c r="D143" s="23"/>
      <c r="E143" s="133">
        <f>F143</f>
        <v>275000</v>
      </c>
      <c r="F143" s="133">
        <v>275000</v>
      </c>
      <c r="G143" s="133"/>
      <c r="H143" s="34"/>
      <c r="I143" s="34"/>
      <c r="J143" s="35"/>
      <c r="K143" s="35"/>
      <c r="L143" s="35"/>
      <c r="M143" s="35"/>
      <c r="N143" s="35"/>
      <c r="O143" s="35"/>
      <c r="P143" s="35"/>
      <c r="Q143" s="35"/>
      <c r="R143" s="115"/>
      <c r="S143" s="115"/>
      <c r="T143" s="115"/>
      <c r="U143" s="115"/>
      <c r="V143" s="115"/>
      <c r="W143" s="115"/>
      <c r="X143" s="115"/>
      <c r="Y143" s="115"/>
      <c r="Z143" s="25"/>
    </row>
    <row r="144" spans="1:26" ht="18">
      <c r="A144" s="31" t="s">
        <v>11</v>
      </c>
      <c r="B144" s="23" t="s">
        <v>99</v>
      </c>
      <c r="C144" s="18" t="s">
        <v>379</v>
      </c>
      <c r="D144" s="23"/>
      <c r="E144" s="133">
        <f t="shared" ref="E144:E151" si="3">F144</f>
        <v>225000</v>
      </c>
      <c r="F144" s="133">
        <v>225000</v>
      </c>
      <c r="G144" s="133"/>
      <c r="H144" s="34"/>
      <c r="I144" s="34"/>
      <c r="J144" s="35"/>
      <c r="K144" s="35"/>
      <c r="L144" s="35"/>
      <c r="M144" s="35"/>
      <c r="N144" s="35"/>
      <c r="O144" s="35"/>
      <c r="P144" s="35"/>
      <c r="Q144" s="35"/>
      <c r="R144" s="115"/>
      <c r="S144" s="115"/>
      <c r="T144" s="115"/>
      <c r="U144" s="115"/>
      <c r="V144" s="115"/>
      <c r="W144" s="115"/>
      <c r="X144" s="115"/>
      <c r="Y144" s="115"/>
      <c r="Z144" s="25"/>
    </row>
    <row r="145" spans="1:26" ht="25.5" customHeight="1">
      <c r="A145" s="31" t="s">
        <v>12</v>
      </c>
      <c r="B145" s="23" t="s">
        <v>100</v>
      </c>
      <c r="C145" s="18" t="s">
        <v>379</v>
      </c>
      <c r="D145" s="23"/>
      <c r="E145" s="133">
        <f t="shared" si="3"/>
        <v>75000</v>
      </c>
      <c r="F145" s="133">
        <v>75000</v>
      </c>
      <c r="G145" s="133"/>
      <c r="H145" s="34"/>
      <c r="I145" s="34"/>
      <c r="J145" s="35"/>
      <c r="K145" s="35"/>
      <c r="L145" s="35"/>
      <c r="M145" s="35"/>
      <c r="N145" s="35"/>
      <c r="O145" s="35"/>
      <c r="P145" s="35"/>
      <c r="Q145" s="35"/>
      <c r="R145" s="115"/>
      <c r="S145" s="115"/>
      <c r="T145" s="115"/>
      <c r="U145" s="115"/>
      <c r="V145" s="115"/>
      <c r="W145" s="115"/>
      <c r="X145" s="115"/>
      <c r="Y145" s="115"/>
      <c r="Z145" s="25"/>
    </row>
    <row r="146" spans="1:26" ht="18">
      <c r="A146" s="31" t="s">
        <v>15</v>
      </c>
      <c r="B146" s="18" t="s">
        <v>319</v>
      </c>
      <c r="C146" s="18" t="s">
        <v>379</v>
      </c>
      <c r="D146" s="18"/>
      <c r="E146" s="133">
        <f t="shared" si="3"/>
        <v>125000</v>
      </c>
      <c r="F146" s="133">
        <v>125000</v>
      </c>
      <c r="G146" s="133"/>
      <c r="H146" s="34"/>
      <c r="I146" s="34"/>
      <c r="J146" s="35"/>
      <c r="K146" s="35"/>
      <c r="L146" s="35"/>
      <c r="M146" s="35"/>
      <c r="N146" s="35"/>
      <c r="O146" s="35"/>
      <c r="P146" s="35"/>
      <c r="Q146" s="35"/>
      <c r="R146" s="115"/>
      <c r="S146" s="115"/>
      <c r="T146" s="115"/>
      <c r="U146" s="115"/>
      <c r="V146" s="115"/>
      <c r="W146" s="115"/>
      <c r="X146" s="115"/>
      <c r="Y146" s="115"/>
      <c r="Z146" s="25"/>
    </row>
    <row r="147" spans="1:26" ht="27.75" customHeight="1">
      <c r="A147" s="31" t="s">
        <v>9</v>
      </c>
      <c r="B147" s="18" t="s">
        <v>286</v>
      </c>
      <c r="C147" s="18" t="s">
        <v>379</v>
      </c>
      <c r="D147" s="18"/>
      <c r="E147" s="133">
        <f t="shared" si="3"/>
        <v>75000</v>
      </c>
      <c r="F147" s="133">
        <v>75000</v>
      </c>
      <c r="G147" s="133"/>
      <c r="H147" s="34"/>
      <c r="I147" s="34"/>
      <c r="J147" s="35"/>
      <c r="K147" s="35"/>
      <c r="L147" s="35"/>
      <c r="M147" s="35"/>
      <c r="N147" s="35"/>
      <c r="O147" s="35"/>
      <c r="P147" s="35"/>
      <c r="Q147" s="35"/>
      <c r="R147" s="115"/>
      <c r="S147" s="115"/>
      <c r="T147" s="115"/>
      <c r="U147" s="115"/>
      <c r="V147" s="115"/>
      <c r="W147" s="115"/>
      <c r="X147" s="115"/>
      <c r="Y147" s="115"/>
      <c r="Z147" s="25"/>
    </row>
    <row r="148" spans="1:26" ht="18">
      <c r="A148" s="31" t="s">
        <v>54</v>
      </c>
      <c r="B148" s="18" t="s">
        <v>22</v>
      </c>
      <c r="C148" s="18" t="s">
        <v>379</v>
      </c>
      <c r="D148" s="18"/>
      <c r="E148" s="133">
        <f t="shared" si="3"/>
        <v>50000</v>
      </c>
      <c r="F148" s="133">
        <v>50000</v>
      </c>
      <c r="G148" s="133"/>
      <c r="H148" s="34"/>
      <c r="I148" s="34"/>
      <c r="J148" s="35"/>
      <c r="K148" s="35"/>
      <c r="L148" s="35"/>
      <c r="M148" s="35"/>
      <c r="N148" s="35"/>
      <c r="O148" s="35"/>
      <c r="P148" s="35"/>
      <c r="Q148" s="35"/>
      <c r="R148" s="115"/>
      <c r="S148" s="115"/>
      <c r="T148" s="115"/>
      <c r="U148" s="115"/>
      <c r="V148" s="115"/>
      <c r="W148" s="115"/>
      <c r="X148" s="115"/>
      <c r="Y148" s="115"/>
      <c r="Z148" s="25"/>
    </row>
    <row r="149" spans="1:26" ht="18">
      <c r="A149" s="31" t="s">
        <v>56</v>
      </c>
      <c r="B149" s="23" t="s">
        <v>101</v>
      </c>
      <c r="C149" s="18" t="s">
        <v>379</v>
      </c>
      <c r="D149" s="23"/>
      <c r="E149" s="133">
        <f t="shared" si="3"/>
        <v>125000</v>
      </c>
      <c r="F149" s="133">
        <v>125000</v>
      </c>
      <c r="G149" s="133"/>
      <c r="H149" s="34"/>
      <c r="I149" s="34"/>
      <c r="J149" s="35"/>
      <c r="K149" s="35"/>
      <c r="L149" s="35"/>
      <c r="M149" s="35"/>
      <c r="N149" s="35"/>
      <c r="O149" s="35"/>
      <c r="P149" s="35"/>
      <c r="Q149" s="35"/>
      <c r="R149" s="115"/>
      <c r="S149" s="115"/>
      <c r="T149" s="115"/>
      <c r="U149" s="115"/>
      <c r="V149" s="115"/>
      <c r="W149" s="115"/>
      <c r="X149" s="115"/>
      <c r="Y149" s="115"/>
      <c r="Z149" s="25"/>
    </row>
    <row r="150" spans="1:26" ht="18">
      <c r="A150" s="31" t="s">
        <v>57</v>
      </c>
      <c r="B150" s="23" t="s">
        <v>97</v>
      </c>
      <c r="C150" s="18" t="s">
        <v>379</v>
      </c>
      <c r="D150" s="23"/>
      <c r="E150" s="133">
        <f t="shared" si="3"/>
        <v>50000</v>
      </c>
      <c r="F150" s="133">
        <v>50000</v>
      </c>
      <c r="G150" s="133"/>
      <c r="H150" s="34"/>
      <c r="I150" s="34"/>
      <c r="J150" s="35"/>
      <c r="K150" s="35"/>
      <c r="L150" s="35"/>
      <c r="M150" s="35"/>
      <c r="N150" s="35"/>
      <c r="O150" s="35"/>
      <c r="P150" s="35"/>
      <c r="Q150" s="35"/>
      <c r="R150" s="115"/>
      <c r="S150" s="115"/>
      <c r="T150" s="115"/>
      <c r="U150" s="115"/>
      <c r="V150" s="115"/>
      <c r="W150" s="115"/>
      <c r="X150" s="115"/>
      <c r="Y150" s="115"/>
      <c r="Z150" s="25"/>
    </row>
    <row r="151" spans="1:26" ht="18">
      <c r="A151" s="31"/>
      <c r="B151" s="27" t="s">
        <v>58</v>
      </c>
      <c r="C151" s="18"/>
      <c r="D151" s="27"/>
      <c r="E151" s="133">
        <f t="shared" si="3"/>
        <v>1000000</v>
      </c>
      <c r="F151" s="133">
        <f>SUM(F143:F150)</f>
        <v>1000000</v>
      </c>
      <c r="G151" s="133"/>
      <c r="H151" s="34"/>
      <c r="I151" s="34"/>
      <c r="J151" s="35"/>
      <c r="K151" s="35"/>
      <c r="L151" s="35"/>
      <c r="M151" s="35"/>
      <c r="N151" s="35"/>
      <c r="O151" s="35"/>
      <c r="P151" s="35"/>
      <c r="Q151" s="35"/>
      <c r="R151" s="115"/>
      <c r="S151" s="115"/>
      <c r="T151" s="115"/>
      <c r="U151" s="115"/>
      <c r="V151" s="115"/>
      <c r="W151" s="115"/>
      <c r="X151" s="115"/>
      <c r="Y151" s="115"/>
      <c r="Z151" s="25"/>
    </row>
    <row r="152" spans="1:26" ht="36">
      <c r="A152" s="31" t="s">
        <v>102</v>
      </c>
      <c r="B152" s="23"/>
      <c r="C152" s="18"/>
      <c r="D152" s="23"/>
      <c r="E152" s="133"/>
      <c r="F152" s="133"/>
      <c r="G152" s="133"/>
      <c r="H152" s="34"/>
      <c r="I152" s="34"/>
      <c r="J152" s="35"/>
      <c r="K152" s="35"/>
      <c r="L152" s="35"/>
      <c r="M152" s="35"/>
      <c r="N152" s="35"/>
      <c r="O152" s="35"/>
      <c r="P152" s="35"/>
      <c r="Q152" s="35"/>
      <c r="R152" s="115"/>
      <c r="S152" s="115"/>
      <c r="T152" s="115"/>
      <c r="U152" s="115"/>
      <c r="V152" s="115"/>
      <c r="W152" s="115"/>
      <c r="X152" s="115"/>
      <c r="Y152" s="115"/>
      <c r="Z152" s="25"/>
    </row>
    <row r="153" spans="1:26" ht="33" customHeight="1">
      <c r="A153" s="31" t="s">
        <v>1</v>
      </c>
      <c r="B153" s="18" t="s">
        <v>287</v>
      </c>
      <c r="C153" s="18" t="s">
        <v>379</v>
      </c>
      <c r="D153" s="18"/>
      <c r="E153" s="133">
        <f>F153</f>
        <v>200000</v>
      </c>
      <c r="F153" s="133">
        <v>200000</v>
      </c>
      <c r="G153" s="133"/>
      <c r="H153" s="34"/>
      <c r="I153" s="34"/>
      <c r="J153" s="35"/>
      <c r="K153" s="35"/>
      <c r="L153" s="35"/>
      <c r="M153" s="35"/>
      <c r="N153" s="35"/>
      <c r="O153" s="35"/>
      <c r="P153" s="35"/>
      <c r="Q153" s="35"/>
      <c r="R153" s="115"/>
      <c r="S153" s="115"/>
      <c r="T153" s="115"/>
      <c r="U153" s="115"/>
      <c r="V153" s="115"/>
      <c r="W153" s="115"/>
      <c r="X153" s="115"/>
      <c r="Y153" s="115"/>
      <c r="Z153" s="25"/>
    </row>
    <row r="154" spans="1:26" ht="32.25">
      <c r="A154" s="31" t="s">
        <v>11</v>
      </c>
      <c r="B154" s="18" t="s">
        <v>288</v>
      </c>
      <c r="C154" s="18" t="s">
        <v>379</v>
      </c>
      <c r="D154" s="18"/>
      <c r="E154" s="133">
        <f>F154</f>
        <v>300000</v>
      </c>
      <c r="F154" s="133">
        <v>300000</v>
      </c>
      <c r="G154" s="133"/>
      <c r="H154" s="34"/>
      <c r="I154" s="34"/>
      <c r="J154" s="35"/>
      <c r="K154" s="35"/>
      <c r="L154" s="35"/>
      <c r="M154" s="35"/>
      <c r="N154" s="35"/>
      <c r="O154" s="35"/>
      <c r="P154" s="35"/>
      <c r="Q154" s="35"/>
      <c r="R154" s="115"/>
      <c r="S154" s="115"/>
      <c r="T154" s="115"/>
      <c r="U154" s="115"/>
      <c r="V154" s="115"/>
      <c r="W154" s="115"/>
      <c r="X154" s="115"/>
      <c r="Y154" s="115"/>
      <c r="Z154" s="25"/>
    </row>
    <row r="155" spans="1:26" ht="38.25" customHeight="1">
      <c r="A155" s="31" t="s">
        <v>12</v>
      </c>
      <c r="B155" s="23" t="s">
        <v>103</v>
      </c>
      <c r="C155" s="18" t="s">
        <v>379</v>
      </c>
      <c r="D155" s="23"/>
      <c r="E155" s="133">
        <f>F155</f>
        <v>800000</v>
      </c>
      <c r="F155" s="133">
        <v>800000</v>
      </c>
      <c r="G155" s="133"/>
      <c r="H155" s="34"/>
      <c r="I155" s="34"/>
      <c r="J155" s="35"/>
      <c r="K155" s="35"/>
      <c r="L155" s="35"/>
      <c r="M155" s="35"/>
      <c r="N155" s="35"/>
      <c r="O155" s="35"/>
      <c r="P155" s="35"/>
      <c r="Q155" s="35"/>
      <c r="R155" s="115"/>
      <c r="S155" s="115"/>
      <c r="T155" s="115"/>
      <c r="U155" s="115"/>
      <c r="V155" s="115"/>
      <c r="W155" s="115"/>
      <c r="X155" s="115"/>
      <c r="Y155" s="115"/>
      <c r="Z155" s="25"/>
    </row>
    <row r="156" spans="1:26" ht="36">
      <c r="A156" s="31" t="s">
        <v>15</v>
      </c>
      <c r="B156" s="23" t="s">
        <v>104</v>
      </c>
      <c r="C156" s="18" t="s">
        <v>379</v>
      </c>
      <c r="D156" s="23"/>
      <c r="E156" s="133">
        <f>F156</f>
        <v>200000</v>
      </c>
      <c r="F156" s="133">
        <v>200000</v>
      </c>
      <c r="G156" s="133"/>
      <c r="H156" s="34"/>
      <c r="I156" s="34"/>
      <c r="J156" s="35"/>
      <c r="K156" s="35"/>
      <c r="L156" s="35"/>
      <c r="M156" s="35"/>
      <c r="N156" s="35"/>
      <c r="O156" s="35"/>
      <c r="P156" s="35"/>
      <c r="Q156" s="35"/>
      <c r="R156" s="115"/>
      <c r="S156" s="115"/>
      <c r="T156" s="115"/>
      <c r="U156" s="115"/>
      <c r="V156" s="115"/>
      <c r="W156" s="115"/>
      <c r="X156" s="115"/>
      <c r="Y156" s="115"/>
      <c r="Z156" s="25"/>
    </row>
    <row r="157" spans="1:26" ht="36">
      <c r="A157" s="31" t="s">
        <v>9</v>
      </c>
      <c r="B157" s="23" t="s">
        <v>114</v>
      </c>
      <c r="C157" s="18" t="s">
        <v>379</v>
      </c>
      <c r="D157" s="23"/>
      <c r="E157" s="133">
        <f>F157</f>
        <v>100000</v>
      </c>
      <c r="F157" s="133">
        <v>100000</v>
      </c>
      <c r="G157" s="133"/>
      <c r="H157" s="34"/>
      <c r="I157" s="34"/>
      <c r="J157" s="35"/>
      <c r="K157" s="35"/>
      <c r="L157" s="35"/>
      <c r="M157" s="35"/>
      <c r="N157" s="35"/>
      <c r="O157" s="35"/>
      <c r="P157" s="35"/>
      <c r="Q157" s="35"/>
      <c r="R157" s="115"/>
      <c r="S157" s="115"/>
      <c r="T157" s="115"/>
      <c r="U157" s="115"/>
      <c r="V157" s="115"/>
      <c r="W157" s="115"/>
      <c r="X157" s="115"/>
      <c r="Y157" s="115"/>
      <c r="Z157" s="25"/>
    </row>
    <row r="158" spans="1:26" ht="18">
      <c r="A158" s="31"/>
      <c r="B158" s="27" t="s">
        <v>58</v>
      </c>
      <c r="C158" s="18"/>
      <c r="D158" s="27"/>
      <c r="E158" s="133">
        <f>SUM(E153:E157)</f>
        <v>1600000</v>
      </c>
      <c r="F158" s="133">
        <f>SUM(F153:F157)</f>
        <v>1600000</v>
      </c>
      <c r="G158" s="133"/>
      <c r="H158" s="34"/>
      <c r="I158" s="34"/>
      <c r="J158" s="35"/>
      <c r="K158" s="35"/>
      <c r="L158" s="35"/>
      <c r="M158" s="35"/>
      <c r="N158" s="35"/>
      <c r="O158" s="35"/>
      <c r="P158" s="35"/>
      <c r="Q158" s="35"/>
      <c r="R158" s="115"/>
      <c r="S158" s="115"/>
      <c r="T158" s="115"/>
      <c r="U158" s="115"/>
      <c r="V158" s="115"/>
      <c r="W158" s="115"/>
      <c r="X158" s="115"/>
      <c r="Y158" s="115"/>
      <c r="Z158" s="25"/>
    </row>
    <row r="159" spans="1:26" ht="36">
      <c r="A159" s="31" t="s">
        <v>105</v>
      </c>
      <c r="B159" s="23"/>
      <c r="C159" s="18"/>
      <c r="D159" s="23"/>
      <c r="E159" s="133"/>
      <c r="F159" s="133"/>
      <c r="G159" s="133"/>
      <c r="H159" s="34"/>
      <c r="I159" s="34"/>
      <c r="J159" s="35"/>
      <c r="K159" s="35"/>
      <c r="L159" s="35"/>
      <c r="M159" s="35"/>
      <c r="N159" s="35"/>
      <c r="O159" s="35"/>
      <c r="P159" s="35"/>
      <c r="Q159" s="35"/>
      <c r="R159" s="115"/>
      <c r="S159" s="115"/>
      <c r="T159" s="115"/>
      <c r="U159" s="115"/>
      <c r="V159" s="115"/>
      <c r="W159" s="115"/>
      <c r="X159" s="115"/>
      <c r="Y159" s="115"/>
      <c r="Z159" s="25"/>
    </row>
    <row r="160" spans="1:26" ht="57">
      <c r="A160" s="31" t="s">
        <v>1</v>
      </c>
      <c r="B160" s="18" t="s">
        <v>33</v>
      </c>
      <c r="C160" s="18" t="s">
        <v>379</v>
      </c>
      <c r="D160" s="18"/>
      <c r="E160" s="133">
        <f>F160</f>
        <v>300000</v>
      </c>
      <c r="F160" s="133">
        <v>300000</v>
      </c>
      <c r="G160" s="133"/>
      <c r="H160" s="34"/>
      <c r="I160" s="34"/>
      <c r="J160" s="35"/>
      <c r="K160" s="35"/>
      <c r="L160" s="35"/>
      <c r="M160" s="35"/>
      <c r="N160" s="35"/>
      <c r="O160" s="35"/>
      <c r="P160" s="35"/>
      <c r="Q160" s="35"/>
      <c r="R160" s="115"/>
      <c r="S160" s="115"/>
      <c r="T160" s="115"/>
      <c r="U160" s="115"/>
      <c r="V160" s="115"/>
      <c r="W160" s="115"/>
      <c r="X160" s="115"/>
      <c r="Y160" s="115"/>
      <c r="Z160" s="25"/>
    </row>
    <row r="161" spans="1:26" ht="71.25">
      <c r="A161" s="31" t="s">
        <v>11</v>
      </c>
      <c r="B161" s="18" t="s">
        <v>34</v>
      </c>
      <c r="C161" s="18" t="s">
        <v>379</v>
      </c>
      <c r="D161" s="18"/>
      <c r="E161" s="133">
        <f>F161</f>
        <v>400000</v>
      </c>
      <c r="F161" s="133">
        <v>400000</v>
      </c>
      <c r="G161" s="133"/>
      <c r="H161" s="34"/>
      <c r="I161" s="34"/>
      <c r="J161" s="35"/>
      <c r="K161" s="35"/>
      <c r="L161" s="35"/>
      <c r="M161" s="35"/>
      <c r="N161" s="35"/>
      <c r="O161" s="35"/>
      <c r="P161" s="35"/>
      <c r="Q161" s="35"/>
      <c r="R161" s="115"/>
      <c r="S161" s="115"/>
      <c r="T161" s="115"/>
      <c r="U161" s="115"/>
      <c r="V161" s="115"/>
      <c r="W161" s="115"/>
      <c r="X161" s="115"/>
      <c r="Y161" s="115"/>
      <c r="Z161" s="25"/>
    </row>
    <row r="162" spans="1:26" ht="90">
      <c r="A162" s="31" t="s">
        <v>12</v>
      </c>
      <c r="B162" s="23" t="s">
        <v>320</v>
      </c>
      <c r="C162" s="18" t="s">
        <v>379</v>
      </c>
      <c r="D162" s="23"/>
      <c r="E162" s="133">
        <f>F162</f>
        <v>300000</v>
      </c>
      <c r="F162" s="133">
        <v>300000</v>
      </c>
      <c r="G162" s="133"/>
      <c r="H162" s="34"/>
      <c r="I162" s="34"/>
      <c r="J162" s="35"/>
      <c r="K162" s="35"/>
      <c r="L162" s="35"/>
      <c r="M162" s="35"/>
      <c r="N162" s="35"/>
      <c r="O162" s="35"/>
      <c r="P162" s="35"/>
      <c r="Q162" s="35"/>
      <c r="R162" s="115"/>
      <c r="S162" s="115"/>
      <c r="T162" s="115"/>
      <c r="U162" s="115"/>
      <c r="V162" s="115"/>
      <c r="W162" s="115"/>
      <c r="X162" s="115"/>
      <c r="Y162" s="115"/>
      <c r="Z162" s="25"/>
    </row>
    <row r="163" spans="1:26" ht="18">
      <c r="A163" s="31"/>
      <c r="B163" s="27" t="s">
        <v>58</v>
      </c>
      <c r="C163" s="18"/>
      <c r="D163" s="27"/>
      <c r="E163" s="133">
        <f>SUM(E160:E162)</f>
        <v>1000000</v>
      </c>
      <c r="F163" s="133">
        <f>SUM(F160:F162)</f>
        <v>1000000</v>
      </c>
      <c r="G163" s="133"/>
      <c r="H163" s="34"/>
      <c r="I163" s="34"/>
      <c r="J163" s="35"/>
      <c r="K163" s="35"/>
      <c r="L163" s="35"/>
      <c r="M163" s="35"/>
      <c r="N163" s="35"/>
      <c r="O163" s="35"/>
      <c r="P163" s="35"/>
      <c r="Q163" s="35"/>
      <c r="R163" s="115"/>
      <c r="S163" s="115"/>
      <c r="T163" s="115"/>
      <c r="U163" s="115"/>
      <c r="V163" s="115"/>
      <c r="W163" s="115"/>
      <c r="X163" s="115"/>
      <c r="Y163" s="115"/>
      <c r="Z163" s="25"/>
    </row>
    <row r="164" spans="1:26" ht="36">
      <c r="A164" s="31" t="s">
        <v>106</v>
      </c>
      <c r="B164" s="23"/>
      <c r="C164" s="18"/>
      <c r="D164" s="23"/>
      <c r="E164" s="133"/>
      <c r="F164" s="133"/>
      <c r="G164" s="133"/>
      <c r="H164" s="34"/>
      <c r="I164" s="34"/>
      <c r="J164" s="35"/>
      <c r="K164" s="35"/>
      <c r="L164" s="35"/>
      <c r="M164" s="35"/>
      <c r="N164" s="35"/>
      <c r="O164" s="35"/>
      <c r="P164" s="35"/>
      <c r="Q164" s="35"/>
      <c r="R164" s="115"/>
      <c r="S164" s="115"/>
      <c r="T164" s="115"/>
      <c r="U164" s="115"/>
      <c r="V164" s="115"/>
      <c r="W164" s="115"/>
      <c r="X164" s="115"/>
      <c r="Y164" s="115"/>
      <c r="Z164" s="25"/>
    </row>
    <row r="165" spans="1:26" ht="51">
      <c r="A165" s="31" t="s">
        <v>1</v>
      </c>
      <c r="B165" s="37" t="s">
        <v>35</v>
      </c>
      <c r="C165" s="18" t="s">
        <v>379</v>
      </c>
      <c r="D165" s="37"/>
      <c r="E165" s="133">
        <v>150000</v>
      </c>
      <c r="F165" s="133">
        <v>150000</v>
      </c>
      <c r="G165" s="133"/>
      <c r="H165" s="34"/>
      <c r="I165" s="34"/>
      <c r="J165" s="35"/>
      <c r="K165" s="35"/>
      <c r="L165" s="35"/>
      <c r="M165" s="35"/>
      <c r="N165" s="35"/>
      <c r="O165" s="35"/>
      <c r="P165" s="35"/>
      <c r="Q165" s="35"/>
      <c r="R165" s="115"/>
      <c r="S165" s="115"/>
      <c r="T165" s="115"/>
      <c r="U165" s="115"/>
      <c r="V165" s="115"/>
      <c r="W165" s="115"/>
      <c r="X165" s="115"/>
      <c r="Y165" s="115"/>
      <c r="Z165" s="25"/>
    </row>
    <row r="166" spans="1:26" ht="25.5">
      <c r="A166" s="31" t="s">
        <v>11</v>
      </c>
      <c r="B166" s="37" t="s">
        <v>112</v>
      </c>
      <c r="C166" s="18" t="s">
        <v>379</v>
      </c>
      <c r="D166" s="37"/>
      <c r="E166" s="133">
        <v>150000</v>
      </c>
      <c r="F166" s="133">
        <v>150000</v>
      </c>
      <c r="G166" s="133"/>
      <c r="H166" s="34"/>
      <c r="I166" s="34"/>
      <c r="J166" s="35"/>
      <c r="K166" s="35"/>
      <c r="L166" s="35"/>
      <c r="M166" s="35"/>
      <c r="N166" s="35"/>
      <c r="O166" s="35"/>
      <c r="P166" s="35"/>
      <c r="Q166" s="35"/>
      <c r="R166" s="115"/>
      <c r="S166" s="115"/>
      <c r="T166" s="115"/>
      <c r="U166" s="115"/>
      <c r="V166" s="115"/>
      <c r="W166" s="115"/>
      <c r="X166" s="115"/>
      <c r="Y166" s="115"/>
      <c r="Z166" s="25"/>
    </row>
    <row r="167" spans="1:26" ht="38.25">
      <c r="A167" s="31" t="s">
        <v>12</v>
      </c>
      <c r="B167" s="37" t="s">
        <v>111</v>
      </c>
      <c r="C167" s="18" t="s">
        <v>379</v>
      </c>
      <c r="D167" s="37"/>
      <c r="E167" s="133">
        <v>150000</v>
      </c>
      <c r="F167" s="133">
        <v>150000</v>
      </c>
      <c r="G167" s="133"/>
      <c r="H167" s="34"/>
      <c r="I167" s="34"/>
      <c r="J167" s="35"/>
      <c r="K167" s="35"/>
      <c r="L167" s="35"/>
      <c r="M167" s="35"/>
      <c r="N167" s="35"/>
      <c r="O167" s="35"/>
      <c r="P167" s="35"/>
      <c r="Q167" s="35"/>
      <c r="R167" s="115"/>
      <c r="S167" s="115"/>
      <c r="T167" s="115"/>
      <c r="U167" s="115"/>
      <c r="V167" s="115"/>
      <c r="W167" s="115"/>
      <c r="X167" s="115"/>
      <c r="Y167" s="115"/>
      <c r="Z167" s="25"/>
    </row>
    <row r="168" spans="1:26" ht="54">
      <c r="A168" s="31" t="s">
        <v>15</v>
      </c>
      <c r="B168" s="23" t="s">
        <v>289</v>
      </c>
      <c r="C168" s="18" t="s">
        <v>379</v>
      </c>
      <c r="D168" s="23"/>
      <c r="E168" s="133">
        <v>150000</v>
      </c>
      <c r="F168" s="133">
        <v>150000</v>
      </c>
      <c r="G168" s="133"/>
      <c r="H168" s="34"/>
      <c r="I168" s="34"/>
      <c r="J168" s="35"/>
      <c r="K168" s="35"/>
      <c r="L168" s="35"/>
      <c r="M168" s="35"/>
      <c r="N168" s="35"/>
      <c r="O168" s="35"/>
      <c r="P168" s="35"/>
      <c r="Q168" s="35"/>
      <c r="R168" s="115"/>
      <c r="S168" s="115"/>
      <c r="T168" s="115"/>
      <c r="U168" s="115"/>
      <c r="V168" s="115"/>
      <c r="W168" s="115"/>
      <c r="X168" s="115"/>
      <c r="Y168" s="115"/>
      <c r="Z168" s="25"/>
    </row>
    <row r="169" spans="1:26" ht="32.25">
      <c r="A169" s="31" t="s">
        <v>9</v>
      </c>
      <c r="B169" s="23" t="s">
        <v>290</v>
      </c>
      <c r="C169" s="18" t="s">
        <v>379</v>
      </c>
      <c r="D169" s="23"/>
      <c r="E169" s="133">
        <v>100000</v>
      </c>
      <c r="F169" s="133">
        <v>100000</v>
      </c>
      <c r="G169" s="133"/>
      <c r="H169" s="34"/>
      <c r="I169" s="34"/>
      <c r="J169" s="35"/>
      <c r="K169" s="35"/>
      <c r="L169" s="35"/>
      <c r="M169" s="35"/>
      <c r="N169" s="35"/>
      <c r="O169" s="35"/>
      <c r="P169" s="35"/>
      <c r="Q169" s="35"/>
      <c r="R169" s="115"/>
      <c r="S169" s="115"/>
      <c r="T169" s="115"/>
      <c r="U169" s="115"/>
      <c r="V169" s="115"/>
      <c r="W169" s="115"/>
      <c r="X169" s="115"/>
      <c r="Y169" s="115"/>
      <c r="Z169" s="25"/>
    </row>
    <row r="170" spans="1:26" ht="54">
      <c r="A170" s="31" t="s">
        <v>54</v>
      </c>
      <c r="B170" s="23" t="s">
        <v>291</v>
      </c>
      <c r="C170" s="18" t="s">
        <v>379</v>
      </c>
      <c r="D170" s="23"/>
      <c r="E170" s="133">
        <v>100000</v>
      </c>
      <c r="F170" s="133">
        <v>100000</v>
      </c>
      <c r="G170" s="133"/>
      <c r="H170" s="34"/>
      <c r="I170" s="34"/>
      <c r="J170" s="35"/>
      <c r="K170" s="35"/>
      <c r="L170" s="35"/>
      <c r="M170" s="35"/>
      <c r="N170" s="35"/>
      <c r="O170" s="35"/>
      <c r="P170" s="35"/>
      <c r="Q170" s="35"/>
      <c r="R170" s="115"/>
      <c r="S170" s="115"/>
      <c r="T170" s="115"/>
      <c r="U170" s="115"/>
      <c r="V170" s="115"/>
      <c r="W170" s="115"/>
      <c r="X170" s="115"/>
      <c r="Y170" s="115"/>
      <c r="Z170" s="25"/>
    </row>
    <row r="171" spans="1:26" ht="51.75">
      <c r="A171" s="31" t="s">
        <v>56</v>
      </c>
      <c r="B171" s="23" t="s">
        <v>292</v>
      </c>
      <c r="C171" s="18" t="s">
        <v>379</v>
      </c>
      <c r="D171" s="23"/>
      <c r="E171" s="133">
        <v>100000</v>
      </c>
      <c r="F171" s="133">
        <v>100000</v>
      </c>
      <c r="G171" s="133"/>
      <c r="H171" s="34"/>
      <c r="I171" s="34"/>
      <c r="J171" s="35"/>
      <c r="K171" s="35"/>
      <c r="L171" s="35"/>
      <c r="M171" s="35"/>
      <c r="N171" s="35"/>
      <c r="O171" s="35"/>
      <c r="P171" s="35"/>
      <c r="Q171" s="35"/>
      <c r="R171" s="115"/>
      <c r="S171" s="115"/>
      <c r="T171" s="115"/>
      <c r="U171" s="115"/>
      <c r="V171" s="115"/>
      <c r="W171" s="115"/>
      <c r="X171" s="115"/>
      <c r="Y171" s="115"/>
      <c r="Z171" s="25"/>
    </row>
    <row r="172" spans="1:26" ht="36">
      <c r="A172" s="31" t="s">
        <v>57</v>
      </c>
      <c r="B172" s="23" t="s">
        <v>321</v>
      </c>
      <c r="C172" s="18" t="s">
        <v>379</v>
      </c>
      <c r="D172" s="23"/>
      <c r="E172" s="133">
        <v>100000</v>
      </c>
      <c r="F172" s="133">
        <v>100000</v>
      </c>
      <c r="G172" s="133"/>
      <c r="H172" s="34"/>
      <c r="I172" s="34"/>
      <c r="J172" s="35"/>
      <c r="K172" s="35"/>
      <c r="L172" s="35"/>
      <c r="M172" s="35"/>
      <c r="N172" s="35"/>
      <c r="O172" s="35"/>
      <c r="P172" s="35"/>
      <c r="Q172" s="35"/>
      <c r="R172" s="115"/>
      <c r="S172" s="115"/>
      <c r="T172" s="115"/>
      <c r="U172" s="115"/>
      <c r="V172" s="115"/>
      <c r="W172" s="115"/>
      <c r="X172" s="115"/>
      <c r="Y172" s="115"/>
      <c r="Z172" s="25"/>
    </row>
    <row r="173" spans="1:26" ht="18">
      <c r="A173" s="31"/>
      <c r="B173" s="27" t="s">
        <v>58</v>
      </c>
      <c r="C173" s="18"/>
      <c r="D173" s="27"/>
      <c r="E173" s="133">
        <f>SUM(E165:E172)</f>
        <v>1000000</v>
      </c>
      <c r="F173" s="133">
        <f>SUM(F165:F172)</f>
        <v>1000000</v>
      </c>
      <c r="G173" s="133"/>
      <c r="H173" s="34"/>
      <c r="I173" s="34"/>
      <c r="J173" s="35"/>
      <c r="K173" s="35"/>
      <c r="L173" s="35"/>
      <c r="M173" s="35"/>
      <c r="N173" s="35"/>
      <c r="O173" s="35"/>
      <c r="P173" s="35"/>
      <c r="Q173" s="35"/>
      <c r="R173" s="115"/>
      <c r="S173" s="115"/>
      <c r="T173" s="115"/>
      <c r="U173" s="115"/>
      <c r="V173" s="115"/>
      <c r="W173" s="115"/>
      <c r="X173" s="115"/>
      <c r="Y173" s="115"/>
      <c r="Z173" s="25"/>
    </row>
    <row r="174" spans="1:26" ht="36">
      <c r="A174" s="31" t="s">
        <v>107</v>
      </c>
      <c r="B174" s="23"/>
      <c r="C174" s="18"/>
      <c r="D174" s="23"/>
      <c r="E174" s="133"/>
      <c r="F174" s="133"/>
      <c r="G174" s="133"/>
      <c r="H174" s="34"/>
      <c r="I174" s="34"/>
      <c r="J174" s="35"/>
      <c r="K174" s="35"/>
      <c r="L174" s="35"/>
      <c r="M174" s="35"/>
      <c r="N174" s="35"/>
      <c r="O174" s="35"/>
      <c r="P174" s="35"/>
      <c r="Q174" s="35"/>
      <c r="R174" s="115"/>
      <c r="S174" s="115"/>
      <c r="T174" s="115"/>
      <c r="U174" s="115"/>
      <c r="V174" s="115"/>
      <c r="W174" s="115"/>
      <c r="X174" s="115"/>
      <c r="Y174" s="115"/>
      <c r="Z174" s="25"/>
    </row>
    <row r="175" spans="1:26" ht="28.5">
      <c r="A175" s="31" t="s">
        <v>1</v>
      </c>
      <c r="B175" s="18" t="s">
        <v>109</v>
      </c>
      <c r="C175" s="18" t="s">
        <v>379</v>
      </c>
      <c r="D175" s="18"/>
      <c r="E175" s="133">
        <v>100000</v>
      </c>
      <c r="F175" s="133">
        <v>100000</v>
      </c>
      <c r="G175" s="133"/>
      <c r="H175" s="34"/>
      <c r="I175" s="34"/>
      <c r="J175" s="35"/>
      <c r="K175" s="35"/>
      <c r="L175" s="35"/>
      <c r="M175" s="35"/>
      <c r="N175" s="35"/>
      <c r="O175" s="35"/>
      <c r="P175" s="35"/>
      <c r="Q175" s="35"/>
      <c r="R175" s="115"/>
      <c r="S175" s="115"/>
      <c r="T175" s="115"/>
      <c r="U175" s="115"/>
      <c r="V175" s="115"/>
      <c r="W175" s="115"/>
      <c r="X175" s="115"/>
      <c r="Y175" s="115"/>
      <c r="Z175" s="25"/>
    </row>
    <row r="176" spans="1:26" ht="42.75">
      <c r="A176" s="31" t="s">
        <v>11</v>
      </c>
      <c r="B176" s="18" t="s">
        <v>110</v>
      </c>
      <c r="C176" s="18" t="s">
        <v>379</v>
      </c>
      <c r="D176" s="18"/>
      <c r="E176" s="133">
        <v>100000</v>
      </c>
      <c r="F176" s="133">
        <v>100000</v>
      </c>
      <c r="G176" s="133"/>
      <c r="H176" s="34"/>
      <c r="I176" s="34"/>
      <c r="J176" s="35"/>
      <c r="K176" s="35"/>
      <c r="L176" s="35"/>
      <c r="M176" s="35"/>
      <c r="N176" s="35"/>
      <c r="O176" s="35"/>
      <c r="P176" s="35"/>
      <c r="Q176" s="35"/>
      <c r="R176" s="115"/>
      <c r="S176" s="115"/>
      <c r="T176" s="115"/>
      <c r="U176" s="115"/>
      <c r="V176" s="115"/>
      <c r="W176" s="115"/>
      <c r="X176" s="115"/>
      <c r="Y176" s="115"/>
      <c r="Z176" s="25"/>
    </row>
    <row r="177" spans="1:26" ht="18">
      <c r="A177" s="31" t="s">
        <v>12</v>
      </c>
      <c r="B177" s="18" t="s">
        <v>353</v>
      </c>
      <c r="C177" s="18" t="s">
        <v>379</v>
      </c>
      <c r="D177" s="18"/>
      <c r="E177" s="133">
        <v>150000</v>
      </c>
      <c r="F177" s="133">
        <v>150000</v>
      </c>
      <c r="G177" s="133"/>
      <c r="H177" s="34"/>
      <c r="I177" s="34"/>
      <c r="J177" s="35"/>
      <c r="K177" s="35"/>
      <c r="L177" s="35"/>
      <c r="M177" s="35"/>
      <c r="N177" s="35"/>
      <c r="O177" s="35"/>
      <c r="P177" s="35"/>
      <c r="Q177" s="35"/>
      <c r="R177" s="115"/>
      <c r="S177" s="115"/>
      <c r="T177" s="115"/>
      <c r="U177" s="115"/>
      <c r="V177" s="115"/>
      <c r="W177" s="115"/>
      <c r="X177" s="115"/>
      <c r="Y177" s="115"/>
      <c r="Z177" s="25"/>
    </row>
    <row r="178" spans="1:26" ht="36">
      <c r="A178" s="31" t="s">
        <v>15</v>
      </c>
      <c r="B178" s="23" t="s">
        <v>113</v>
      </c>
      <c r="C178" s="18" t="s">
        <v>379</v>
      </c>
      <c r="D178" s="23"/>
      <c r="E178" s="133">
        <v>75000</v>
      </c>
      <c r="F178" s="133">
        <v>75000</v>
      </c>
      <c r="G178" s="133"/>
      <c r="H178" s="34"/>
      <c r="I178" s="34"/>
      <c r="J178" s="35"/>
      <c r="K178" s="35"/>
      <c r="L178" s="35"/>
      <c r="M178" s="35"/>
      <c r="N178" s="35"/>
      <c r="O178" s="35"/>
      <c r="P178" s="35"/>
      <c r="Q178" s="35"/>
      <c r="R178" s="115"/>
      <c r="S178" s="115"/>
      <c r="T178" s="115"/>
      <c r="U178" s="115"/>
      <c r="V178" s="115"/>
      <c r="W178" s="115"/>
      <c r="X178" s="115"/>
      <c r="Y178" s="115"/>
      <c r="Z178" s="25"/>
    </row>
    <row r="179" spans="1:26" ht="36">
      <c r="A179" s="31" t="s">
        <v>9</v>
      </c>
      <c r="B179" s="23" t="s">
        <v>115</v>
      </c>
      <c r="C179" s="18" t="s">
        <v>379</v>
      </c>
      <c r="D179" s="23"/>
      <c r="E179" s="133">
        <v>75000</v>
      </c>
      <c r="F179" s="133">
        <v>75000</v>
      </c>
      <c r="G179" s="133"/>
      <c r="H179" s="34"/>
      <c r="I179" s="34"/>
      <c r="J179" s="35"/>
      <c r="K179" s="35"/>
      <c r="L179" s="35"/>
      <c r="M179" s="35"/>
      <c r="N179" s="35"/>
      <c r="O179" s="35"/>
      <c r="P179" s="35"/>
      <c r="Q179" s="35"/>
      <c r="R179" s="115"/>
      <c r="S179" s="115"/>
      <c r="T179" s="115"/>
      <c r="U179" s="115"/>
      <c r="V179" s="115"/>
      <c r="W179" s="115"/>
      <c r="X179" s="115"/>
      <c r="Y179" s="115"/>
      <c r="Z179" s="25"/>
    </row>
    <row r="180" spans="1:26" ht="36">
      <c r="A180" s="31" t="s">
        <v>54</v>
      </c>
      <c r="B180" s="23" t="s">
        <v>116</v>
      </c>
      <c r="C180" s="18" t="s">
        <v>379</v>
      </c>
      <c r="D180" s="23"/>
      <c r="E180" s="133">
        <v>75000</v>
      </c>
      <c r="F180" s="133">
        <v>75000</v>
      </c>
      <c r="G180" s="133"/>
      <c r="H180" s="34"/>
      <c r="I180" s="34"/>
      <c r="J180" s="35"/>
      <c r="K180" s="35"/>
      <c r="L180" s="35"/>
      <c r="M180" s="35"/>
      <c r="N180" s="35"/>
      <c r="O180" s="35"/>
      <c r="P180" s="35"/>
      <c r="Q180" s="35"/>
      <c r="R180" s="115"/>
      <c r="S180" s="115"/>
      <c r="T180" s="115"/>
      <c r="U180" s="115"/>
      <c r="V180" s="115"/>
      <c r="W180" s="115"/>
      <c r="X180" s="115"/>
      <c r="Y180" s="115"/>
      <c r="Z180" s="25"/>
    </row>
    <row r="181" spans="1:26" ht="36">
      <c r="A181" s="31" t="s">
        <v>56</v>
      </c>
      <c r="B181" s="23" t="s">
        <v>117</v>
      </c>
      <c r="C181" s="18" t="s">
        <v>379</v>
      </c>
      <c r="D181" s="23"/>
      <c r="E181" s="133">
        <v>50000</v>
      </c>
      <c r="F181" s="133">
        <v>50000</v>
      </c>
      <c r="G181" s="133"/>
      <c r="H181" s="34"/>
      <c r="I181" s="34"/>
      <c r="J181" s="35"/>
      <c r="K181" s="35"/>
      <c r="L181" s="35"/>
      <c r="M181" s="35"/>
      <c r="N181" s="35"/>
      <c r="O181" s="35"/>
      <c r="P181" s="35"/>
      <c r="Q181" s="35"/>
      <c r="R181" s="115"/>
      <c r="S181" s="115"/>
      <c r="T181" s="115"/>
      <c r="U181" s="115"/>
      <c r="V181" s="115"/>
      <c r="W181" s="115"/>
      <c r="X181" s="115"/>
      <c r="Y181" s="115"/>
      <c r="Z181" s="25"/>
    </row>
    <row r="182" spans="1:26" ht="36">
      <c r="A182" s="31" t="s">
        <v>57</v>
      </c>
      <c r="B182" s="23" t="s">
        <v>118</v>
      </c>
      <c r="C182" s="18" t="s">
        <v>379</v>
      </c>
      <c r="D182" s="23"/>
      <c r="E182" s="133">
        <v>100000</v>
      </c>
      <c r="F182" s="133">
        <v>100000</v>
      </c>
      <c r="G182" s="133"/>
      <c r="H182" s="34"/>
      <c r="I182" s="34"/>
      <c r="J182" s="35"/>
      <c r="K182" s="35"/>
      <c r="L182" s="35"/>
      <c r="M182" s="35"/>
      <c r="N182" s="35"/>
      <c r="O182" s="35"/>
      <c r="P182" s="35"/>
      <c r="Q182" s="35"/>
      <c r="R182" s="115"/>
      <c r="S182" s="115"/>
      <c r="T182" s="115"/>
      <c r="U182" s="115"/>
      <c r="V182" s="115"/>
      <c r="W182" s="115"/>
      <c r="X182" s="115"/>
      <c r="Y182" s="115"/>
      <c r="Z182" s="25"/>
    </row>
    <row r="183" spans="1:26" ht="36">
      <c r="A183" s="31" t="s">
        <v>92</v>
      </c>
      <c r="B183" s="23" t="s">
        <v>119</v>
      </c>
      <c r="C183" s="18" t="s">
        <v>379</v>
      </c>
      <c r="D183" s="23"/>
      <c r="E183" s="133">
        <v>75000</v>
      </c>
      <c r="F183" s="133">
        <v>75000</v>
      </c>
      <c r="G183" s="133"/>
      <c r="H183" s="34"/>
      <c r="I183" s="34"/>
      <c r="J183" s="35"/>
      <c r="K183" s="35"/>
      <c r="L183" s="35"/>
      <c r="M183" s="35"/>
      <c r="N183" s="35"/>
      <c r="O183" s="35"/>
      <c r="P183" s="35"/>
      <c r="Q183" s="35"/>
      <c r="R183" s="115"/>
      <c r="S183" s="115"/>
      <c r="T183" s="115"/>
      <c r="U183" s="115"/>
      <c r="V183" s="115"/>
      <c r="W183" s="115"/>
      <c r="X183" s="115"/>
      <c r="Y183" s="115"/>
      <c r="Z183" s="25"/>
    </row>
    <row r="184" spans="1:26" ht="36">
      <c r="A184" s="31" t="s">
        <v>120</v>
      </c>
      <c r="B184" s="23" t="s">
        <v>121</v>
      </c>
      <c r="C184" s="18" t="s">
        <v>379</v>
      </c>
      <c r="D184" s="23"/>
      <c r="E184" s="133">
        <v>75000</v>
      </c>
      <c r="F184" s="133">
        <v>75000</v>
      </c>
      <c r="G184" s="133"/>
      <c r="H184" s="34"/>
      <c r="I184" s="34"/>
      <c r="J184" s="35"/>
      <c r="K184" s="35"/>
      <c r="L184" s="35"/>
      <c r="M184" s="35"/>
      <c r="N184" s="35"/>
      <c r="O184" s="35"/>
      <c r="P184" s="35"/>
      <c r="Q184" s="35"/>
      <c r="R184" s="115"/>
      <c r="S184" s="115"/>
      <c r="T184" s="115"/>
      <c r="U184" s="115"/>
      <c r="V184" s="115"/>
      <c r="W184" s="115"/>
      <c r="X184" s="115"/>
      <c r="Y184" s="115"/>
      <c r="Z184" s="25"/>
    </row>
    <row r="185" spans="1:26" ht="36">
      <c r="A185" s="31" t="s">
        <v>96</v>
      </c>
      <c r="B185" s="23" t="s">
        <v>122</v>
      </c>
      <c r="C185" s="18" t="s">
        <v>379</v>
      </c>
      <c r="D185" s="23"/>
      <c r="E185" s="133">
        <v>75000</v>
      </c>
      <c r="F185" s="133">
        <v>75000</v>
      </c>
      <c r="G185" s="133"/>
      <c r="H185" s="34"/>
      <c r="I185" s="34"/>
      <c r="J185" s="35"/>
      <c r="K185" s="35"/>
      <c r="L185" s="35"/>
      <c r="M185" s="35"/>
      <c r="N185" s="35"/>
      <c r="O185" s="35"/>
      <c r="P185" s="35"/>
      <c r="Q185" s="35"/>
      <c r="R185" s="115"/>
      <c r="S185" s="115"/>
      <c r="T185" s="115"/>
      <c r="U185" s="115"/>
      <c r="V185" s="115"/>
      <c r="W185" s="115"/>
      <c r="X185" s="115"/>
      <c r="Y185" s="115"/>
      <c r="Z185" s="25"/>
    </row>
    <row r="186" spans="1:26" ht="36">
      <c r="A186" s="31" t="s">
        <v>123</v>
      </c>
      <c r="B186" s="23" t="s">
        <v>124</v>
      </c>
      <c r="C186" s="18" t="s">
        <v>379</v>
      </c>
      <c r="D186" s="23"/>
      <c r="E186" s="133">
        <v>50000</v>
      </c>
      <c r="F186" s="133">
        <v>50000</v>
      </c>
      <c r="G186" s="133"/>
      <c r="H186" s="34"/>
      <c r="I186" s="34"/>
      <c r="J186" s="35"/>
      <c r="K186" s="35"/>
      <c r="L186" s="35"/>
      <c r="M186" s="35"/>
      <c r="N186" s="35"/>
      <c r="O186" s="35"/>
      <c r="P186" s="35"/>
      <c r="Q186" s="35"/>
      <c r="R186" s="115"/>
      <c r="S186" s="115"/>
      <c r="T186" s="115"/>
      <c r="U186" s="115"/>
      <c r="V186" s="115"/>
      <c r="W186" s="115"/>
      <c r="X186" s="115"/>
      <c r="Y186" s="115"/>
      <c r="Z186" s="25"/>
    </row>
    <row r="187" spans="1:26" ht="18">
      <c r="A187" s="31"/>
      <c r="B187" s="27" t="s">
        <v>58</v>
      </c>
      <c r="C187" s="18"/>
      <c r="D187" s="27"/>
      <c r="E187" s="133">
        <f>SUM(E175:E186)</f>
        <v>1000000</v>
      </c>
      <c r="F187" s="133">
        <f>SUM(F175:F186)</f>
        <v>1000000</v>
      </c>
      <c r="G187" s="133"/>
      <c r="H187" s="34"/>
      <c r="I187" s="34"/>
      <c r="J187" s="35"/>
      <c r="K187" s="35"/>
      <c r="L187" s="35"/>
      <c r="M187" s="35"/>
      <c r="N187" s="35"/>
      <c r="O187" s="35"/>
      <c r="P187" s="35"/>
      <c r="Q187" s="35"/>
      <c r="R187" s="115"/>
      <c r="S187" s="115"/>
      <c r="T187" s="115"/>
      <c r="U187" s="115"/>
      <c r="V187" s="115"/>
      <c r="W187" s="115"/>
      <c r="X187" s="115"/>
      <c r="Y187" s="115"/>
      <c r="Z187" s="25"/>
    </row>
    <row r="188" spans="1:26" ht="36">
      <c r="A188" s="31" t="s">
        <v>108</v>
      </c>
      <c r="B188" s="23"/>
      <c r="C188" s="18"/>
      <c r="D188" s="23"/>
      <c r="E188" s="133"/>
      <c r="F188" s="133"/>
      <c r="G188" s="133"/>
      <c r="H188" s="34"/>
      <c r="I188" s="34"/>
      <c r="J188" s="35"/>
      <c r="K188" s="35"/>
      <c r="L188" s="35"/>
      <c r="M188" s="35"/>
      <c r="N188" s="35"/>
      <c r="O188" s="35"/>
      <c r="P188" s="35"/>
      <c r="Q188" s="35"/>
      <c r="R188" s="115"/>
      <c r="S188" s="115"/>
      <c r="T188" s="115"/>
      <c r="U188" s="115"/>
      <c r="V188" s="115"/>
      <c r="W188" s="115"/>
      <c r="X188" s="115"/>
      <c r="Y188" s="115"/>
      <c r="Z188" s="25"/>
    </row>
    <row r="189" spans="1:26" ht="64.5">
      <c r="A189" s="31" t="s">
        <v>1</v>
      </c>
      <c r="B189" s="18" t="s">
        <v>125</v>
      </c>
      <c r="C189" s="18" t="s">
        <v>379</v>
      </c>
      <c r="D189" s="18"/>
      <c r="E189" s="133">
        <f>F189</f>
        <v>200000</v>
      </c>
      <c r="F189" s="133">
        <v>200000</v>
      </c>
      <c r="G189" s="133"/>
      <c r="H189" s="34"/>
      <c r="I189" s="34"/>
      <c r="J189" s="35"/>
      <c r="K189" s="35"/>
      <c r="L189" s="35"/>
      <c r="M189" s="35"/>
      <c r="N189" s="35"/>
      <c r="O189" s="35"/>
      <c r="P189" s="35"/>
      <c r="Q189" s="35"/>
      <c r="R189" s="115"/>
      <c r="S189" s="115"/>
      <c r="T189" s="115"/>
      <c r="U189" s="115"/>
      <c r="V189" s="115"/>
      <c r="W189" s="115"/>
      <c r="X189" s="115"/>
      <c r="Y189" s="115"/>
      <c r="Z189" s="25"/>
    </row>
    <row r="190" spans="1:26" ht="51.75" customHeight="1">
      <c r="A190" s="31" t="s">
        <v>11</v>
      </c>
      <c r="B190" s="18" t="s">
        <v>126</v>
      </c>
      <c r="C190" s="18" t="s">
        <v>379</v>
      </c>
      <c r="D190" s="18"/>
      <c r="E190" s="133">
        <f t="shared" ref="E190:E195" si="4">F190</f>
        <v>125000</v>
      </c>
      <c r="F190" s="133">
        <v>125000</v>
      </c>
      <c r="G190" s="133"/>
      <c r="H190" s="34"/>
      <c r="I190" s="34"/>
      <c r="J190" s="35"/>
      <c r="K190" s="35"/>
      <c r="L190" s="35"/>
      <c r="M190" s="35"/>
      <c r="N190" s="35"/>
      <c r="O190" s="35"/>
      <c r="P190" s="35"/>
      <c r="Q190" s="35"/>
      <c r="R190" s="115"/>
      <c r="S190" s="115"/>
      <c r="T190" s="115"/>
      <c r="U190" s="115"/>
      <c r="V190" s="115"/>
      <c r="W190" s="115"/>
      <c r="X190" s="115"/>
      <c r="Y190" s="115"/>
      <c r="Z190" s="25"/>
    </row>
    <row r="191" spans="1:26" ht="54">
      <c r="A191" s="31" t="s">
        <v>12</v>
      </c>
      <c r="B191" s="23" t="s">
        <v>127</v>
      </c>
      <c r="C191" s="18" t="s">
        <v>379</v>
      </c>
      <c r="D191" s="23"/>
      <c r="E191" s="133">
        <f t="shared" si="4"/>
        <v>100000</v>
      </c>
      <c r="F191" s="133">
        <v>100000</v>
      </c>
      <c r="G191" s="133"/>
      <c r="H191" s="34"/>
      <c r="I191" s="34"/>
      <c r="J191" s="35"/>
      <c r="K191" s="35"/>
      <c r="L191" s="35"/>
      <c r="M191" s="35"/>
      <c r="N191" s="35"/>
      <c r="O191" s="35"/>
      <c r="P191" s="35"/>
      <c r="Q191" s="35"/>
      <c r="R191" s="115"/>
      <c r="S191" s="115"/>
      <c r="T191" s="115"/>
      <c r="U191" s="115"/>
      <c r="V191" s="115"/>
      <c r="W191" s="115"/>
      <c r="X191" s="115"/>
      <c r="Y191" s="115"/>
      <c r="Z191" s="25"/>
    </row>
    <row r="192" spans="1:26" ht="72">
      <c r="A192" s="31" t="s">
        <v>15</v>
      </c>
      <c r="B192" s="23" t="s">
        <v>128</v>
      </c>
      <c r="C192" s="18" t="s">
        <v>379</v>
      </c>
      <c r="D192" s="23"/>
      <c r="E192" s="133">
        <f t="shared" si="4"/>
        <v>200000</v>
      </c>
      <c r="F192" s="133">
        <v>200000</v>
      </c>
      <c r="G192" s="133"/>
      <c r="H192" s="34"/>
      <c r="I192" s="34"/>
      <c r="J192" s="35"/>
      <c r="K192" s="35"/>
      <c r="L192" s="35"/>
      <c r="M192" s="35"/>
      <c r="N192" s="35"/>
      <c r="O192" s="35"/>
      <c r="P192" s="35"/>
      <c r="Q192" s="35"/>
      <c r="R192" s="115"/>
      <c r="S192" s="115"/>
      <c r="T192" s="115"/>
      <c r="U192" s="115"/>
      <c r="V192" s="115"/>
      <c r="W192" s="115"/>
      <c r="X192" s="115"/>
      <c r="Y192" s="115"/>
      <c r="Z192" s="25"/>
    </row>
    <row r="193" spans="1:26" ht="72">
      <c r="A193" s="31" t="s">
        <v>9</v>
      </c>
      <c r="B193" s="23" t="s">
        <v>129</v>
      </c>
      <c r="C193" s="18" t="s">
        <v>379</v>
      </c>
      <c r="D193" s="23"/>
      <c r="E193" s="133">
        <f t="shared" si="4"/>
        <v>125000</v>
      </c>
      <c r="F193" s="133">
        <v>125000</v>
      </c>
      <c r="G193" s="133"/>
      <c r="H193" s="34"/>
      <c r="I193" s="34"/>
      <c r="J193" s="35"/>
      <c r="K193" s="35"/>
      <c r="L193" s="35"/>
      <c r="M193" s="35"/>
      <c r="N193" s="35"/>
      <c r="O193" s="35"/>
      <c r="P193" s="35"/>
      <c r="Q193" s="35"/>
      <c r="R193" s="115"/>
      <c r="S193" s="115"/>
      <c r="T193" s="115"/>
      <c r="U193" s="115"/>
      <c r="V193" s="115"/>
      <c r="W193" s="115"/>
      <c r="X193" s="115"/>
      <c r="Y193" s="115"/>
      <c r="Z193" s="25"/>
    </row>
    <row r="194" spans="1:26" ht="54">
      <c r="A194" s="31" t="s">
        <v>54</v>
      </c>
      <c r="B194" s="23" t="s">
        <v>130</v>
      </c>
      <c r="C194" s="18" t="s">
        <v>379</v>
      </c>
      <c r="D194" s="23"/>
      <c r="E194" s="133">
        <f t="shared" si="4"/>
        <v>50000</v>
      </c>
      <c r="F194" s="133">
        <v>50000</v>
      </c>
      <c r="G194" s="133"/>
      <c r="H194" s="34"/>
      <c r="I194" s="34"/>
      <c r="J194" s="35"/>
      <c r="K194" s="35"/>
      <c r="L194" s="35"/>
      <c r="M194" s="35"/>
      <c r="N194" s="35"/>
      <c r="O194" s="35"/>
      <c r="P194" s="35"/>
      <c r="Q194" s="35"/>
      <c r="R194" s="115"/>
      <c r="S194" s="115"/>
      <c r="T194" s="115"/>
      <c r="U194" s="115"/>
      <c r="V194" s="115"/>
      <c r="W194" s="115"/>
      <c r="X194" s="115"/>
      <c r="Y194" s="115"/>
      <c r="Z194" s="25"/>
    </row>
    <row r="195" spans="1:26" ht="18">
      <c r="A195" s="31"/>
      <c r="B195" s="27" t="s">
        <v>58</v>
      </c>
      <c r="C195" s="18"/>
      <c r="D195" s="27"/>
      <c r="E195" s="133">
        <f t="shared" si="4"/>
        <v>800000</v>
      </c>
      <c r="F195" s="133">
        <f>SUM(F189:F194)</f>
        <v>800000</v>
      </c>
      <c r="G195" s="133"/>
      <c r="H195" s="34"/>
      <c r="I195" s="34"/>
      <c r="J195" s="35"/>
      <c r="K195" s="35"/>
      <c r="L195" s="35"/>
      <c r="M195" s="35"/>
      <c r="N195" s="35"/>
      <c r="O195" s="35"/>
      <c r="P195" s="35"/>
      <c r="Q195" s="35"/>
      <c r="R195" s="115"/>
      <c r="S195" s="115"/>
      <c r="T195" s="115"/>
      <c r="U195" s="115"/>
      <c r="V195" s="115"/>
      <c r="W195" s="115"/>
      <c r="X195" s="115"/>
      <c r="Y195" s="115"/>
      <c r="Z195" s="25"/>
    </row>
    <row r="196" spans="1:26" ht="36">
      <c r="A196" s="31" t="s">
        <v>131</v>
      </c>
      <c r="B196" s="23"/>
      <c r="C196" s="18"/>
      <c r="D196" s="23"/>
      <c r="E196" s="133"/>
      <c r="F196" s="133"/>
      <c r="G196" s="133"/>
      <c r="H196" s="34"/>
      <c r="I196" s="34"/>
      <c r="J196" s="35"/>
      <c r="K196" s="35"/>
      <c r="L196" s="35"/>
      <c r="M196" s="35"/>
      <c r="N196" s="35"/>
      <c r="O196" s="35"/>
      <c r="P196" s="35"/>
      <c r="Q196" s="35"/>
      <c r="R196" s="115"/>
      <c r="S196" s="115"/>
      <c r="T196" s="115"/>
      <c r="U196" s="115"/>
      <c r="V196" s="115"/>
      <c r="W196" s="115"/>
      <c r="X196" s="115"/>
      <c r="Y196" s="115"/>
      <c r="Z196" s="25"/>
    </row>
    <row r="197" spans="1:26" ht="75">
      <c r="A197" s="31" t="s">
        <v>1</v>
      </c>
      <c r="B197" s="46" t="s">
        <v>322</v>
      </c>
      <c r="C197" s="18" t="s">
        <v>379</v>
      </c>
      <c r="D197" s="46"/>
      <c r="E197" s="133">
        <v>100000</v>
      </c>
      <c r="F197" s="133">
        <v>100000</v>
      </c>
      <c r="G197" s="133"/>
      <c r="H197" s="34"/>
      <c r="I197" s="34"/>
      <c r="J197" s="35"/>
      <c r="K197" s="35"/>
      <c r="L197" s="35"/>
      <c r="M197" s="35"/>
      <c r="N197" s="35"/>
      <c r="O197" s="35"/>
      <c r="P197" s="35"/>
      <c r="Q197" s="35"/>
      <c r="R197" s="115"/>
      <c r="S197" s="115"/>
      <c r="T197" s="115"/>
      <c r="U197" s="115"/>
      <c r="V197" s="115"/>
      <c r="W197" s="115"/>
      <c r="X197" s="115"/>
      <c r="Y197" s="115"/>
      <c r="Z197" s="25"/>
    </row>
    <row r="198" spans="1:26" ht="36">
      <c r="A198" s="31" t="s">
        <v>11</v>
      </c>
      <c r="B198" s="23" t="s">
        <v>132</v>
      </c>
      <c r="C198" s="18" t="s">
        <v>379</v>
      </c>
      <c r="D198" s="23"/>
      <c r="E198" s="133">
        <v>100000</v>
      </c>
      <c r="F198" s="133">
        <v>100000</v>
      </c>
      <c r="G198" s="133"/>
      <c r="H198" s="34"/>
      <c r="I198" s="34"/>
      <c r="J198" s="35"/>
      <c r="K198" s="35"/>
      <c r="L198" s="35"/>
      <c r="M198" s="35"/>
      <c r="N198" s="35"/>
      <c r="O198" s="35"/>
      <c r="P198" s="35"/>
      <c r="Q198" s="35"/>
      <c r="R198" s="115"/>
      <c r="S198" s="115"/>
      <c r="T198" s="115"/>
      <c r="U198" s="115"/>
      <c r="V198" s="115"/>
      <c r="W198" s="115"/>
      <c r="X198" s="115"/>
      <c r="Y198" s="115"/>
      <c r="Z198" s="25"/>
    </row>
    <row r="199" spans="1:26" ht="36">
      <c r="A199" s="31" t="s">
        <v>12</v>
      </c>
      <c r="B199" s="23" t="s">
        <v>133</v>
      </c>
      <c r="C199" s="18" t="s">
        <v>379</v>
      </c>
      <c r="D199" s="23"/>
      <c r="E199" s="133">
        <v>100000</v>
      </c>
      <c r="F199" s="133">
        <v>100000</v>
      </c>
      <c r="G199" s="133"/>
      <c r="H199" s="34"/>
      <c r="I199" s="34"/>
      <c r="J199" s="35"/>
      <c r="K199" s="35"/>
      <c r="L199" s="35"/>
      <c r="M199" s="35"/>
      <c r="N199" s="35"/>
      <c r="O199" s="35"/>
      <c r="P199" s="35"/>
      <c r="Q199" s="35"/>
      <c r="R199" s="115"/>
      <c r="S199" s="115"/>
      <c r="T199" s="115"/>
      <c r="U199" s="115"/>
      <c r="V199" s="115"/>
      <c r="W199" s="115"/>
      <c r="X199" s="115"/>
      <c r="Y199" s="115"/>
      <c r="Z199" s="25"/>
    </row>
    <row r="200" spans="1:26" ht="36">
      <c r="A200" s="31" t="s">
        <v>15</v>
      </c>
      <c r="B200" s="23" t="s">
        <v>135</v>
      </c>
      <c r="C200" s="18" t="s">
        <v>379</v>
      </c>
      <c r="D200" s="23"/>
      <c r="E200" s="133">
        <v>100000</v>
      </c>
      <c r="F200" s="133">
        <v>100000</v>
      </c>
      <c r="G200" s="133"/>
      <c r="H200" s="34"/>
      <c r="I200" s="34"/>
      <c r="J200" s="35"/>
      <c r="K200" s="35"/>
      <c r="L200" s="35"/>
      <c r="M200" s="35"/>
      <c r="N200" s="35"/>
      <c r="O200" s="35"/>
      <c r="P200" s="35"/>
      <c r="Q200" s="35"/>
      <c r="R200" s="115"/>
      <c r="S200" s="115"/>
      <c r="T200" s="115"/>
      <c r="U200" s="115"/>
      <c r="V200" s="115"/>
      <c r="W200" s="115"/>
      <c r="X200" s="115"/>
      <c r="Y200" s="115"/>
      <c r="Z200" s="25"/>
    </row>
    <row r="201" spans="1:26" ht="18">
      <c r="A201" s="31" t="s">
        <v>9</v>
      </c>
      <c r="B201" s="23" t="s">
        <v>134</v>
      </c>
      <c r="C201" s="18" t="s">
        <v>379</v>
      </c>
      <c r="D201" s="23"/>
      <c r="E201" s="133">
        <v>100000</v>
      </c>
      <c r="F201" s="133">
        <v>100000</v>
      </c>
      <c r="G201" s="133"/>
      <c r="H201" s="34"/>
      <c r="I201" s="34"/>
      <c r="J201" s="35"/>
      <c r="K201" s="35"/>
      <c r="L201" s="35"/>
      <c r="M201" s="35"/>
      <c r="N201" s="35"/>
      <c r="O201" s="35"/>
      <c r="P201" s="35"/>
      <c r="Q201" s="35"/>
      <c r="R201" s="115"/>
      <c r="S201" s="115"/>
      <c r="T201" s="115"/>
      <c r="U201" s="115"/>
      <c r="V201" s="115"/>
      <c r="W201" s="115"/>
      <c r="X201" s="115"/>
      <c r="Y201" s="115"/>
      <c r="Z201" s="25"/>
    </row>
    <row r="202" spans="1:26" ht="36">
      <c r="A202" s="31" t="s">
        <v>54</v>
      </c>
      <c r="B202" s="23" t="s">
        <v>323</v>
      </c>
      <c r="C202" s="18" t="s">
        <v>379</v>
      </c>
      <c r="D202" s="23"/>
      <c r="E202" s="133">
        <v>75000</v>
      </c>
      <c r="F202" s="133">
        <v>75000</v>
      </c>
      <c r="G202" s="133"/>
      <c r="H202" s="34"/>
      <c r="I202" s="34"/>
      <c r="J202" s="35"/>
      <c r="K202" s="35"/>
      <c r="L202" s="35"/>
      <c r="M202" s="35"/>
      <c r="N202" s="35"/>
      <c r="O202" s="35"/>
      <c r="P202" s="35"/>
      <c r="Q202" s="35"/>
      <c r="R202" s="115"/>
      <c r="S202" s="115"/>
      <c r="T202" s="115"/>
      <c r="U202" s="115"/>
      <c r="V202" s="115"/>
      <c r="W202" s="115"/>
      <c r="X202" s="115"/>
      <c r="Y202" s="115"/>
      <c r="Z202" s="25"/>
    </row>
    <row r="203" spans="1:26" ht="18">
      <c r="A203" s="31" t="s">
        <v>56</v>
      </c>
      <c r="B203" s="23" t="s">
        <v>136</v>
      </c>
      <c r="C203" s="18" t="s">
        <v>379</v>
      </c>
      <c r="D203" s="23"/>
      <c r="E203" s="133">
        <v>100000</v>
      </c>
      <c r="F203" s="133">
        <v>100000</v>
      </c>
      <c r="G203" s="133"/>
      <c r="H203" s="34"/>
      <c r="I203" s="34"/>
      <c r="J203" s="35"/>
      <c r="K203" s="35"/>
      <c r="L203" s="35"/>
      <c r="M203" s="35"/>
      <c r="N203" s="35"/>
      <c r="O203" s="35"/>
      <c r="P203" s="35"/>
      <c r="Q203" s="35"/>
      <c r="R203" s="115"/>
      <c r="S203" s="115"/>
      <c r="T203" s="115"/>
      <c r="U203" s="115"/>
      <c r="V203" s="115"/>
      <c r="W203" s="115"/>
      <c r="X203" s="115"/>
      <c r="Y203" s="115"/>
      <c r="Z203" s="25"/>
    </row>
    <row r="204" spans="1:26" ht="18">
      <c r="A204" s="31" t="s">
        <v>57</v>
      </c>
      <c r="B204" s="23" t="s">
        <v>137</v>
      </c>
      <c r="C204" s="18" t="s">
        <v>379</v>
      </c>
      <c r="D204" s="23"/>
      <c r="E204" s="133">
        <f>F204</f>
        <v>125000</v>
      </c>
      <c r="F204" s="133">
        <v>125000</v>
      </c>
      <c r="G204" s="133"/>
      <c r="H204" s="34"/>
      <c r="I204" s="34"/>
      <c r="J204" s="35"/>
      <c r="K204" s="35"/>
      <c r="L204" s="35"/>
      <c r="M204" s="35"/>
      <c r="N204" s="35"/>
      <c r="O204" s="35"/>
      <c r="P204" s="35"/>
      <c r="Q204" s="35"/>
      <c r="R204" s="115"/>
      <c r="S204" s="115"/>
      <c r="T204" s="115"/>
      <c r="U204" s="115"/>
      <c r="V204" s="115"/>
      <c r="W204" s="115"/>
      <c r="X204" s="115"/>
      <c r="Y204" s="115"/>
      <c r="Z204" s="25"/>
    </row>
    <row r="205" spans="1:26" ht="18">
      <c r="A205" s="31"/>
      <c r="B205" s="27" t="s">
        <v>58</v>
      </c>
      <c r="C205" s="18"/>
      <c r="D205" s="27"/>
      <c r="E205" s="133">
        <f>SUM(E197:E204)</f>
        <v>800000</v>
      </c>
      <c r="F205" s="133">
        <f>SUM(F197:F204)</f>
        <v>800000</v>
      </c>
      <c r="G205" s="133"/>
      <c r="H205" s="34"/>
      <c r="I205" s="34"/>
      <c r="J205" s="35"/>
      <c r="K205" s="35"/>
      <c r="L205" s="35"/>
      <c r="M205" s="35"/>
      <c r="N205" s="35"/>
      <c r="O205" s="35"/>
      <c r="P205" s="35"/>
      <c r="Q205" s="35"/>
      <c r="R205" s="115"/>
      <c r="S205" s="115"/>
      <c r="T205" s="115"/>
      <c r="U205" s="115"/>
      <c r="V205" s="115"/>
      <c r="W205" s="115"/>
      <c r="X205" s="115"/>
      <c r="Y205" s="115"/>
      <c r="Z205" s="25"/>
    </row>
    <row r="206" spans="1:26" ht="36">
      <c r="A206" s="31" t="s">
        <v>138</v>
      </c>
      <c r="B206" s="23"/>
      <c r="C206" s="18"/>
      <c r="D206" s="23"/>
      <c r="E206" s="133"/>
      <c r="F206" s="133"/>
      <c r="G206" s="133"/>
      <c r="H206" s="34"/>
      <c r="I206" s="34"/>
      <c r="J206" s="35"/>
      <c r="K206" s="35"/>
      <c r="L206" s="35"/>
      <c r="M206" s="35"/>
      <c r="N206" s="35"/>
      <c r="O206" s="35"/>
      <c r="P206" s="35"/>
      <c r="Q206" s="35"/>
      <c r="R206" s="115"/>
      <c r="S206" s="115"/>
      <c r="T206" s="115"/>
      <c r="U206" s="115"/>
      <c r="V206" s="115"/>
      <c r="W206" s="115"/>
      <c r="X206" s="115"/>
      <c r="Y206" s="115"/>
      <c r="Z206" s="25"/>
    </row>
    <row r="207" spans="1:26" ht="28.5">
      <c r="A207" s="31" t="s">
        <v>1</v>
      </c>
      <c r="B207" s="18" t="s">
        <v>28</v>
      </c>
      <c r="C207" s="18" t="s">
        <v>379</v>
      </c>
      <c r="D207" s="18"/>
      <c r="E207" s="133">
        <v>150000</v>
      </c>
      <c r="F207" s="133">
        <v>150000</v>
      </c>
      <c r="G207" s="133"/>
      <c r="H207" s="34"/>
      <c r="I207" s="34"/>
      <c r="J207" s="35"/>
      <c r="K207" s="35"/>
      <c r="L207" s="35"/>
      <c r="M207" s="35"/>
      <c r="N207" s="35"/>
      <c r="O207" s="35"/>
      <c r="P207" s="35"/>
      <c r="Q207" s="35"/>
      <c r="R207" s="115"/>
      <c r="S207" s="115"/>
      <c r="T207" s="115"/>
      <c r="U207" s="115"/>
      <c r="V207" s="115"/>
      <c r="W207" s="115"/>
      <c r="X207" s="115"/>
      <c r="Y207" s="115"/>
      <c r="Z207" s="25"/>
    </row>
    <row r="208" spans="1:26" ht="28.5">
      <c r="A208" s="31" t="s">
        <v>11</v>
      </c>
      <c r="B208" s="18" t="s">
        <v>29</v>
      </c>
      <c r="C208" s="18" t="s">
        <v>379</v>
      </c>
      <c r="D208" s="18"/>
      <c r="E208" s="133">
        <v>100000</v>
      </c>
      <c r="F208" s="133">
        <v>100000</v>
      </c>
      <c r="G208" s="133"/>
      <c r="H208" s="34"/>
      <c r="I208" s="34"/>
      <c r="J208" s="35"/>
      <c r="K208" s="35"/>
      <c r="L208" s="35"/>
      <c r="M208" s="35"/>
      <c r="N208" s="35"/>
      <c r="O208" s="35"/>
      <c r="P208" s="35"/>
      <c r="Q208" s="35"/>
      <c r="R208" s="115"/>
      <c r="S208" s="115"/>
      <c r="T208" s="115"/>
      <c r="U208" s="115"/>
      <c r="V208" s="115"/>
      <c r="W208" s="115"/>
      <c r="X208" s="115"/>
      <c r="Y208" s="115"/>
      <c r="Z208" s="25"/>
    </row>
    <row r="209" spans="1:26" ht="28.5">
      <c r="A209" s="31" t="s">
        <v>12</v>
      </c>
      <c r="B209" s="18" t="s">
        <v>30</v>
      </c>
      <c r="C209" s="18" t="s">
        <v>379</v>
      </c>
      <c r="D209" s="18"/>
      <c r="E209" s="133">
        <v>100000</v>
      </c>
      <c r="F209" s="133">
        <v>100000</v>
      </c>
      <c r="G209" s="133"/>
      <c r="H209" s="34"/>
      <c r="I209" s="34"/>
      <c r="J209" s="35"/>
      <c r="K209" s="35"/>
      <c r="L209" s="35"/>
      <c r="M209" s="35"/>
      <c r="N209" s="35"/>
      <c r="O209" s="35"/>
      <c r="P209" s="35"/>
      <c r="Q209" s="35"/>
      <c r="R209" s="115"/>
      <c r="S209" s="115"/>
      <c r="T209" s="115"/>
      <c r="U209" s="115"/>
      <c r="V209" s="115"/>
      <c r="W209" s="115"/>
      <c r="X209" s="115"/>
      <c r="Y209" s="115"/>
      <c r="Z209" s="25"/>
    </row>
    <row r="210" spans="1:26" ht="18">
      <c r="A210" s="31" t="s">
        <v>15</v>
      </c>
      <c r="B210" s="23" t="s">
        <v>139</v>
      </c>
      <c r="C210" s="18" t="s">
        <v>379</v>
      </c>
      <c r="D210" s="23"/>
      <c r="E210" s="133">
        <v>150000</v>
      </c>
      <c r="F210" s="133">
        <v>150000</v>
      </c>
      <c r="G210" s="133"/>
      <c r="H210" s="34"/>
      <c r="I210" s="34"/>
      <c r="J210" s="35"/>
      <c r="K210" s="35"/>
      <c r="L210" s="35"/>
      <c r="M210" s="35"/>
      <c r="N210" s="35"/>
      <c r="O210" s="35"/>
      <c r="P210" s="35"/>
      <c r="Q210" s="35"/>
      <c r="R210" s="115"/>
      <c r="S210" s="115"/>
      <c r="T210" s="115"/>
      <c r="U210" s="115"/>
      <c r="V210" s="115"/>
      <c r="W210" s="115"/>
      <c r="X210" s="115"/>
      <c r="Y210" s="115"/>
      <c r="Z210" s="25"/>
    </row>
    <row r="211" spans="1:26" ht="36">
      <c r="A211" s="31" t="s">
        <v>9</v>
      </c>
      <c r="B211" s="23" t="s">
        <v>140</v>
      </c>
      <c r="C211" s="18" t="s">
        <v>379</v>
      </c>
      <c r="D211" s="23"/>
      <c r="E211" s="133">
        <v>100000</v>
      </c>
      <c r="F211" s="133">
        <v>100000</v>
      </c>
      <c r="G211" s="133"/>
      <c r="H211" s="34"/>
      <c r="I211" s="34"/>
      <c r="J211" s="35"/>
      <c r="K211" s="35"/>
      <c r="L211" s="35"/>
      <c r="M211" s="35"/>
      <c r="N211" s="35"/>
      <c r="O211" s="35"/>
      <c r="P211" s="35"/>
      <c r="Q211" s="35"/>
      <c r="R211" s="115"/>
      <c r="S211" s="115"/>
      <c r="T211" s="115"/>
      <c r="U211" s="115"/>
      <c r="V211" s="115"/>
      <c r="W211" s="115"/>
      <c r="X211" s="115"/>
      <c r="Y211" s="115"/>
      <c r="Z211" s="25"/>
    </row>
    <row r="212" spans="1:26" ht="18">
      <c r="A212" s="31" t="s">
        <v>54</v>
      </c>
      <c r="B212" s="23" t="s">
        <v>141</v>
      </c>
      <c r="C212" s="18" t="s">
        <v>379</v>
      </c>
      <c r="D212" s="23"/>
      <c r="E212" s="133">
        <v>100000</v>
      </c>
      <c r="F212" s="133">
        <v>100000</v>
      </c>
      <c r="G212" s="133"/>
      <c r="H212" s="34"/>
      <c r="I212" s="34"/>
      <c r="J212" s="35"/>
      <c r="K212" s="35"/>
      <c r="L212" s="35"/>
      <c r="M212" s="35"/>
      <c r="N212" s="35"/>
      <c r="O212" s="35"/>
      <c r="P212" s="35"/>
      <c r="Q212" s="35"/>
      <c r="R212" s="115"/>
      <c r="S212" s="115"/>
      <c r="T212" s="115"/>
      <c r="U212" s="115"/>
      <c r="V212" s="115"/>
      <c r="W212" s="115"/>
      <c r="X212" s="115"/>
      <c r="Y212" s="115"/>
      <c r="Z212" s="25"/>
    </row>
    <row r="213" spans="1:26" ht="54">
      <c r="A213" s="31" t="s">
        <v>56</v>
      </c>
      <c r="B213" s="23" t="s">
        <v>142</v>
      </c>
      <c r="C213" s="18" t="s">
        <v>379</v>
      </c>
      <c r="D213" s="23"/>
      <c r="E213" s="133">
        <v>100000</v>
      </c>
      <c r="F213" s="133">
        <v>100000</v>
      </c>
      <c r="G213" s="133"/>
      <c r="H213" s="34"/>
      <c r="I213" s="34"/>
      <c r="J213" s="35"/>
      <c r="K213" s="35"/>
      <c r="L213" s="35"/>
      <c r="M213" s="35"/>
      <c r="N213" s="35"/>
      <c r="O213" s="35"/>
      <c r="P213" s="35"/>
      <c r="Q213" s="35"/>
      <c r="R213" s="115"/>
      <c r="S213" s="115"/>
      <c r="T213" s="115"/>
      <c r="U213" s="115"/>
      <c r="V213" s="115"/>
      <c r="W213" s="115"/>
      <c r="X213" s="115"/>
      <c r="Y213" s="115"/>
      <c r="Z213" s="25"/>
    </row>
    <row r="214" spans="1:26" ht="18">
      <c r="A214" s="31"/>
      <c r="B214" s="27" t="s">
        <v>58</v>
      </c>
      <c r="C214" s="18"/>
      <c r="D214" s="27"/>
      <c r="E214" s="133">
        <f>SUM(E207:E213)</f>
        <v>800000</v>
      </c>
      <c r="F214" s="133">
        <f>SUM(F207:F213)</f>
        <v>800000</v>
      </c>
      <c r="G214" s="133"/>
      <c r="H214" s="34"/>
      <c r="I214" s="34"/>
      <c r="J214" s="35"/>
      <c r="K214" s="35"/>
      <c r="L214" s="35"/>
      <c r="M214" s="35"/>
      <c r="N214" s="35"/>
      <c r="O214" s="35"/>
      <c r="P214" s="35"/>
      <c r="Q214" s="35"/>
      <c r="R214" s="115"/>
      <c r="S214" s="115"/>
      <c r="T214" s="115"/>
      <c r="U214" s="115"/>
      <c r="V214" s="115"/>
      <c r="W214" s="115"/>
      <c r="X214" s="115"/>
      <c r="Y214" s="115"/>
      <c r="Z214" s="25"/>
    </row>
    <row r="215" spans="1:26" ht="36">
      <c r="A215" s="31" t="s">
        <v>143</v>
      </c>
      <c r="B215" s="23"/>
      <c r="C215" s="18"/>
      <c r="D215" s="23"/>
      <c r="E215" s="133"/>
      <c r="F215" s="133"/>
      <c r="G215" s="133"/>
      <c r="H215" s="34"/>
      <c r="I215" s="34"/>
      <c r="J215" s="35"/>
      <c r="K215" s="35"/>
      <c r="L215" s="35"/>
      <c r="M215" s="35"/>
      <c r="N215" s="35"/>
      <c r="O215" s="35"/>
      <c r="P215" s="35"/>
      <c r="Q215" s="35"/>
      <c r="R215" s="115"/>
      <c r="S215" s="115"/>
      <c r="T215" s="115"/>
      <c r="U215" s="115"/>
      <c r="V215" s="115"/>
      <c r="W215" s="115"/>
      <c r="X215" s="115"/>
      <c r="Y215" s="115"/>
      <c r="Z215" s="25"/>
    </row>
    <row r="216" spans="1:26" ht="50.25">
      <c r="A216" s="31" t="s">
        <v>1</v>
      </c>
      <c r="B216" s="23" t="s">
        <v>144</v>
      </c>
      <c r="C216" s="18" t="s">
        <v>379</v>
      </c>
      <c r="D216" s="23"/>
      <c r="E216" s="133">
        <v>100000</v>
      </c>
      <c r="F216" s="133">
        <v>100000</v>
      </c>
      <c r="G216" s="133"/>
      <c r="H216" s="34"/>
      <c r="I216" s="34"/>
      <c r="J216" s="35"/>
      <c r="K216" s="35"/>
      <c r="L216" s="35"/>
      <c r="M216" s="35"/>
      <c r="N216" s="35"/>
      <c r="O216" s="35"/>
      <c r="P216" s="35"/>
      <c r="Q216" s="35"/>
      <c r="R216" s="115"/>
      <c r="S216" s="115"/>
      <c r="T216" s="115"/>
      <c r="U216" s="115"/>
      <c r="V216" s="115"/>
      <c r="W216" s="115"/>
      <c r="X216" s="115"/>
      <c r="Y216" s="115"/>
      <c r="Z216" s="25"/>
    </row>
    <row r="217" spans="1:26" ht="32.25">
      <c r="A217" s="31" t="s">
        <v>11</v>
      </c>
      <c r="B217" s="23" t="s">
        <v>145</v>
      </c>
      <c r="C217" s="18" t="s">
        <v>379</v>
      </c>
      <c r="D217" s="23"/>
      <c r="E217" s="133">
        <v>50000</v>
      </c>
      <c r="F217" s="133">
        <v>50000</v>
      </c>
      <c r="G217" s="133"/>
      <c r="H217" s="34"/>
      <c r="I217" s="34"/>
      <c r="J217" s="35"/>
      <c r="K217" s="35"/>
      <c r="L217" s="35"/>
      <c r="M217" s="35"/>
      <c r="N217" s="35"/>
      <c r="O217" s="35"/>
      <c r="P217" s="35"/>
      <c r="Q217" s="35"/>
      <c r="R217" s="115"/>
      <c r="S217" s="115"/>
      <c r="T217" s="115"/>
      <c r="U217" s="115"/>
      <c r="V217" s="115"/>
      <c r="W217" s="115"/>
      <c r="X217" s="115"/>
      <c r="Y217" s="115"/>
      <c r="Z217" s="25"/>
    </row>
    <row r="218" spans="1:26" ht="36">
      <c r="A218" s="31" t="s">
        <v>12</v>
      </c>
      <c r="B218" s="23" t="s">
        <v>146</v>
      </c>
      <c r="C218" s="18" t="s">
        <v>379</v>
      </c>
      <c r="D218" s="23"/>
      <c r="E218" s="133">
        <v>75000</v>
      </c>
      <c r="F218" s="133">
        <v>75000</v>
      </c>
      <c r="G218" s="133"/>
      <c r="H218" s="34"/>
      <c r="I218" s="34"/>
      <c r="J218" s="35"/>
      <c r="K218" s="35"/>
      <c r="L218" s="35"/>
      <c r="M218" s="35"/>
      <c r="N218" s="35"/>
      <c r="O218" s="35"/>
      <c r="P218" s="35"/>
      <c r="Q218" s="35"/>
      <c r="R218" s="115"/>
      <c r="S218" s="115"/>
      <c r="T218" s="115"/>
      <c r="U218" s="115"/>
      <c r="V218" s="115"/>
      <c r="W218" s="115"/>
      <c r="X218" s="115"/>
      <c r="Y218" s="115"/>
      <c r="Z218" s="25"/>
    </row>
    <row r="219" spans="1:26" ht="36">
      <c r="A219" s="31" t="s">
        <v>15</v>
      </c>
      <c r="B219" s="23" t="s">
        <v>147</v>
      </c>
      <c r="C219" s="18" t="s">
        <v>379</v>
      </c>
      <c r="D219" s="23"/>
      <c r="E219" s="133">
        <v>50000</v>
      </c>
      <c r="F219" s="133">
        <v>50000</v>
      </c>
      <c r="G219" s="133"/>
      <c r="H219" s="34"/>
      <c r="I219" s="34"/>
      <c r="J219" s="35"/>
      <c r="K219" s="35"/>
      <c r="L219" s="35"/>
      <c r="M219" s="35"/>
      <c r="N219" s="35"/>
      <c r="O219" s="35"/>
      <c r="P219" s="35"/>
      <c r="Q219" s="35"/>
      <c r="R219" s="115"/>
      <c r="S219" s="115"/>
      <c r="T219" s="115"/>
      <c r="U219" s="115"/>
      <c r="V219" s="115"/>
      <c r="W219" s="115"/>
      <c r="X219" s="115"/>
      <c r="Y219" s="115"/>
      <c r="Z219" s="25"/>
    </row>
    <row r="220" spans="1:26" ht="36">
      <c r="A220" s="31" t="s">
        <v>9</v>
      </c>
      <c r="B220" s="23" t="s">
        <v>148</v>
      </c>
      <c r="C220" s="18" t="s">
        <v>379</v>
      </c>
      <c r="D220" s="23"/>
      <c r="E220" s="133">
        <v>100000</v>
      </c>
      <c r="F220" s="133">
        <v>100000</v>
      </c>
      <c r="G220" s="133"/>
      <c r="H220" s="34"/>
      <c r="I220" s="34"/>
      <c r="J220" s="35"/>
      <c r="K220" s="35"/>
      <c r="L220" s="35"/>
      <c r="M220" s="35"/>
      <c r="N220" s="35"/>
      <c r="O220" s="35"/>
      <c r="P220" s="35"/>
      <c r="Q220" s="35"/>
      <c r="R220" s="115"/>
      <c r="S220" s="115"/>
      <c r="T220" s="115"/>
      <c r="U220" s="115"/>
      <c r="V220" s="115"/>
      <c r="W220" s="115"/>
      <c r="X220" s="115"/>
      <c r="Y220" s="115"/>
      <c r="Z220" s="25"/>
    </row>
    <row r="221" spans="1:26" ht="36">
      <c r="A221" s="31" t="s">
        <v>54</v>
      </c>
      <c r="B221" s="23" t="s">
        <v>149</v>
      </c>
      <c r="C221" s="18" t="s">
        <v>379</v>
      </c>
      <c r="D221" s="23"/>
      <c r="E221" s="133">
        <v>50000</v>
      </c>
      <c r="F221" s="133">
        <v>50000</v>
      </c>
      <c r="G221" s="133"/>
      <c r="H221" s="34"/>
      <c r="I221" s="34"/>
      <c r="J221" s="35"/>
      <c r="K221" s="35"/>
      <c r="L221" s="35"/>
      <c r="M221" s="35"/>
      <c r="N221" s="35"/>
      <c r="O221" s="35"/>
      <c r="P221" s="35"/>
      <c r="Q221" s="35"/>
      <c r="R221" s="115"/>
      <c r="S221" s="115"/>
      <c r="T221" s="115"/>
      <c r="U221" s="115"/>
      <c r="V221" s="115"/>
      <c r="W221" s="115"/>
      <c r="X221" s="115"/>
      <c r="Y221" s="115"/>
      <c r="Z221" s="25"/>
    </row>
    <row r="222" spans="1:26" ht="18">
      <c r="A222" s="31" t="s">
        <v>56</v>
      </c>
      <c r="B222" s="23" t="s">
        <v>141</v>
      </c>
      <c r="C222" s="18" t="s">
        <v>379</v>
      </c>
      <c r="D222" s="23"/>
      <c r="E222" s="133">
        <v>150000</v>
      </c>
      <c r="F222" s="133">
        <v>150000</v>
      </c>
      <c r="G222" s="133"/>
      <c r="H222" s="34"/>
      <c r="I222" s="34"/>
      <c r="J222" s="35"/>
      <c r="K222" s="35"/>
      <c r="L222" s="35"/>
      <c r="M222" s="35"/>
      <c r="N222" s="35"/>
      <c r="O222" s="35"/>
      <c r="P222" s="35"/>
      <c r="Q222" s="35"/>
      <c r="R222" s="115"/>
      <c r="S222" s="115"/>
      <c r="T222" s="115"/>
      <c r="U222" s="115"/>
      <c r="V222" s="115"/>
      <c r="W222" s="115"/>
      <c r="X222" s="115"/>
      <c r="Y222" s="115"/>
      <c r="Z222" s="25"/>
    </row>
    <row r="223" spans="1:26" ht="36">
      <c r="A223" s="31" t="s">
        <v>57</v>
      </c>
      <c r="B223" s="23" t="s">
        <v>150</v>
      </c>
      <c r="C223" s="18" t="s">
        <v>379</v>
      </c>
      <c r="D223" s="23"/>
      <c r="E223" s="133">
        <v>225000</v>
      </c>
      <c r="F223" s="133">
        <v>225000</v>
      </c>
      <c r="G223" s="133"/>
      <c r="H223" s="34"/>
      <c r="I223" s="34"/>
      <c r="J223" s="35"/>
      <c r="K223" s="35"/>
      <c r="L223" s="35"/>
      <c r="M223" s="35"/>
      <c r="N223" s="35"/>
      <c r="O223" s="35"/>
      <c r="P223" s="35"/>
      <c r="Q223" s="35"/>
      <c r="R223" s="115"/>
      <c r="S223" s="115"/>
      <c r="T223" s="115"/>
      <c r="U223" s="115"/>
      <c r="V223" s="115"/>
      <c r="W223" s="115"/>
      <c r="X223" s="115"/>
      <c r="Y223" s="115"/>
      <c r="Z223" s="25"/>
    </row>
    <row r="224" spans="1:26" ht="18">
      <c r="A224" s="31"/>
      <c r="B224" s="27" t="s">
        <v>58</v>
      </c>
      <c r="C224" s="18"/>
      <c r="D224" s="27"/>
      <c r="E224" s="133">
        <f>SUM(E216:E223)</f>
        <v>800000</v>
      </c>
      <c r="F224" s="133">
        <f>SUM(F216:F223)</f>
        <v>800000</v>
      </c>
      <c r="G224" s="133"/>
      <c r="H224" s="34"/>
      <c r="I224" s="34"/>
      <c r="J224" s="35"/>
      <c r="K224" s="35"/>
      <c r="L224" s="35"/>
      <c r="M224" s="35"/>
      <c r="N224" s="35"/>
      <c r="O224" s="35"/>
      <c r="P224" s="35"/>
      <c r="Q224" s="35"/>
      <c r="R224" s="115"/>
      <c r="S224" s="115"/>
      <c r="T224" s="115"/>
      <c r="U224" s="115"/>
      <c r="V224" s="115"/>
      <c r="W224" s="115"/>
      <c r="X224" s="115"/>
      <c r="Y224" s="115"/>
      <c r="Z224" s="25"/>
    </row>
    <row r="225" spans="1:26" ht="36">
      <c r="A225" s="31" t="s">
        <v>151</v>
      </c>
      <c r="B225" s="23"/>
      <c r="C225" s="18"/>
      <c r="D225" s="23"/>
      <c r="E225" s="133"/>
      <c r="F225" s="133"/>
      <c r="G225" s="133"/>
      <c r="H225" s="34"/>
      <c r="I225" s="34"/>
      <c r="J225" s="35"/>
      <c r="K225" s="35"/>
      <c r="L225" s="35"/>
      <c r="M225" s="35"/>
      <c r="N225" s="35"/>
      <c r="O225" s="35"/>
      <c r="P225" s="35"/>
      <c r="Q225" s="35"/>
      <c r="R225" s="115"/>
      <c r="S225" s="115"/>
      <c r="T225" s="115"/>
      <c r="U225" s="115"/>
      <c r="V225" s="115"/>
      <c r="W225" s="115"/>
      <c r="X225" s="115"/>
      <c r="Y225" s="115"/>
      <c r="Z225" s="25"/>
    </row>
    <row r="226" spans="1:26" ht="54">
      <c r="A226" s="31" t="s">
        <v>1</v>
      </c>
      <c r="B226" s="23" t="s">
        <v>324</v>
      </c>
      <c r="C226" s="18" t="s">
        <v>379</v>
      </c>
      <c r="D226" s="23"/>
      <c r="E226" s="133">
        <f>F226</f>
        <v>250000</v>
      </c>
      <c r="F226" s="133">
        <v>250000</v>
      </c>
      <c r="G226" s="133"/>
      <c r="H226" s="34"/>
      <c r="I226" s="34"/>
      <c r="J226" s="35"/>
      <c r="K226" s="35"/>
      <c r="L226" s="35"/>
      <c r="M226" s="35"/>
      <c r="N226" s="35"/>
      <c r="O226" s="35"/>
      <c r="P226" s="35"/>
      <c r="Q226" s="35"/>
      <c r="R226" s="115"/>
      <c r="S226" s="115"/>
      <c r="T226" s="115"/>
      <c r="U226" s="115"/>
      <c r="V226" s="115"/>
      <c r="W226" s="115"/>
      <c r="X226" s="115"/>
      <c r="Y226" s="115"/>
      <c r="Z226" s="25"/>
    </row>
    <row r="227" spans="1:26" ht="36">
      <c r="A227" s="31" t="s">
        <v>11</v>
      </c>
      <c r="B227" s="23" t="s">
        <v>293</v>
      </c>
      <c r="C227" s="18" t="s">
        <v>379</v>
      </c>
      <c r="D227" s="23"/>
      <c r="E227" s="133">
        <f t="shared" ref="E227:E233" si="5">F227</f>
        <v>50000</v>
      </c>
      <c r="F227" s="133">
        <v>50000</v>
      </c>
      <c r="G227" s="133"/>
      <c r="H227" s="34"/>
      <c r="I227" s="34"/>
      <c r="J227" s="35"/>
      <c r="K227" s="35"/>
      <c r="L227" s="35"/>
      <c r="M227" s="35"/>
      <c r="N227" s="35"/>
      <c r="O227" s="35"/>
      <c r="P227" s="35"/>
      <c r="Q227" s="35"/>
      <c r="R227" s="115"/>
      <c r="S227" s="115"/>
      <c r="T227" s="115"/>
      <c r="U227" s="115"/>
      <c r="V227" s="115"/>
      <c r="W227" s="115"/>
      <c r="X227" s="115"/>
      <c r="Y227" s="115"/>
      <c r="Z227" s="25"/>
    </row>
    <row r="228" spans="1:26" ht="36">
      <c r="A228" s="31" t="s">
        <v>12</v>
      </c>
      <c r="B228" s="23" t="s">
        <v>325</v>
      </c>
      <c r="C228" s="18" t="s">
        <v>379</v>
      </c>
      <c r="D228" s="23"/>
      <c r="E228" s="133">
        <f t="shared" si="5"/>
        <v>100000</v>
      </c>
      <c r="F228" s="133">
        <v>100000</v>
      </c>
      <c r="G228" s="133"/>
      <c r="H228" s="34"/>
      <c r="I228" s="34"/>
      <c r="J228" s="35"/>
      <c r="K228" s="35"/>
      <c r="L228" s="35"/>
      <c r="M228" s="35"/>
      <c r="N228" s="35"/>
      <c r="O228" s="35"/>
      <c r="P228" s="35"/>
      <c r="Q228" s="35"/>
      <c r="R228" s="115"/>
      <c r="S228" s="115"/>
      <c r="T228" s="115"/>
      <c r="U228" s="115"/>
      <c r="V228" s="115"/>
      <c r="W228" s="115"/>
      <c r="X228" s="115"/>
      <c r="Y228" s="115"/>
      <c r="Z228" s="25"/>
    </row>
    <row r="229" spans="1:26" ht="36">
      <c r="A229" s="31" t="s">
        <v>15</v>
      </c>
      <c r="B229" s="23" t="s">
        <v>326</v>
      </c>
      <c r="C229" s="18" t="s">
        <v>379</v>
      </c>
      <c r="D229" s="23"/>
      <c r="E229" s="133">
        <f t="shared" si="5"/>
        <v>100000</v>
      </c>
      <c r="F229" s="133">
        <v>100000</v>
      </c>
      <c r="G229" s="133"/>
      <c r="H229" s="34"/>
      <c r="I229" s="34"/>
      <c r="J229" s="35"/>
      <c r="K229" s="35"/>
      <c r="L229" s="35"/>
      <c r="M229" s="35"/>
      <c r="N229" s="35"/>
      <c r="O229" s="35"/>
      <c r="P229" s="35"/>
      <c r="Q229" s="35"/>
      <c r="R229" s="115"/>
      <c r="S229" s="115"/>
      <c r="T229" s="115"/>
      <c r="U229" s="115"/>
      <c r="V229" s="115"/>
      <c r="W229" s="115"/>
      <c r="X229" s="115"/>
      <c r="Y229" s="115"/>
      <c r="Z229" s="25"/>
    </row>
    <row r="230" spans="1:26" ht="36">
      <c r="A230" s="31" t="s">
        <v>152</v>
      </c>
      <c r="B230" s="23" t="s">
        <v>153</v>
      </c>
      <c r="C230" s="18" t="s">
        <v>379</v>
      </c>
      <c r="D230" s="23"/>
      <c r="E230" s="133">
        <f t="shared" si="5"/>
        <v>150000</v>
      </c>
      <c r="F230" s="133">
        <v>150000</v>
      </c>
      <c r="G230" s="133"/>
      <c r="H230" s="34"/>
      <c r="I230" s="34"/>
      <c r="J230" s="35"/>
      <c r="K230" s="35"/>
      <c r="L230" s="35"/>
      <c r="M230" s="35"/>
      <c r="N230" s="35"/>
      <c r="O230" s="35"/>
      <c r="P230" s="35"/>
      <c r="Q230" s="35"/>
      <c r="R230" s="115"/>
      <c r="S230" s="115"/>
      <c r="T230" s="115"/>
      <c r="U230" s="115"/>
      <c r="V230" s="115"/>
      <c r="W230" s="115"/>
      <c r="X230" s="115"/>
      <c r="Y230" s="115"/>
      <c r="Z230" s="25"/>
    </row>
    <row r="231" spans="1:26" ht="18">
      <c r="A231" s="31" t="s">
        <v>54</v>
      </c>
      <c r="B231" s="23" t="s">
        <v>154</v>
      </c>
      <c r="C231" s="18" t="s">
        <v>379</v>
      </c>
      <c r="D231" s="23"/>
      <c r="E231" s="133">
        <f t="shared" si="5"/>
        <v>100000</v>
      </c>
      <c r="F231" s="133">
        <v>100000</v>
      </c>
      <c r="G231" s="133"/>
      <c r="H231" s="34"/>
      <c r="I231" s="34"/>
      <c r="J231" s="35"/>
      <c r="K231" s="35"/>
      <c r="L231" s="35"/>
      <c r="M231" s="35"/>
      <c r="N231" s="35"/>
      <c r="O231" s="35"/>
      <c r="P231" s="35"/>
      <c r="Q231" s="35"/>
      <c r="R231" s="115"/>
      <c r="S231" s="115"/>
      <c r="T231" s="115"/>
      <c r="U231" s="115"/>
      <c r="V231" s="115"/>
      <c r="W231" s="115"/>
      <c r="X231" s="115"/>
      <c r="Y231" s="115"/>
      <c r="Z231" s="25"/>
    </row>
    <row r="232" spans="1:26" ht="18">
      <c r="A232" s="31" t="s">
        <v>56</v>
      </c>
      <c r="B232" s="23" t="s">
        <v>294</v>
      </c>
      <c r="C232" s="18" t="s">
        <v>379</v>
      </c>
      <c r="D232" s="23"/>
      <c r="E232" s="133">
        <f t="shared" si="5"/>
        <v>50000</v>
      </c>
      <c r="F232" s="133">
        <v>50000</v>
      </c>
      <c r="G232" s="133"/>
      <c r="H232" s="34"/>
      <c r="I232" s="34"/>
      <c r="J232" s="35"/>
      <c r="K232" s="35"/>
      <c r="L232" s="35"/>
      <c r="M232" s="35"/>
      <c r="N232" s="35"/>
      <c r="O232" s="35"/>
      <c r="P232" s="35"/>
      <c r="Q232" s="35"/>
      <c r="R232" s="115"/>
      <c r="S232" s="115"/>
      <c r="T232" s="115"/>
      <c r="U232" s="115"/>
      <c r="V232" s="115"/>
      <c r="W232" s="115"/>
      <c r="X232" s="115"/>
      <c r="Y232" s="115"/>
      <c r="Z232" s="25"/>
    </row>
    <row r="233" spans="1:26" ht="18">
      <c r="A233" s="31"/>
      <c r="B233" s="27" t="s">
        <v>58</v>
      </c>
      <c r="C233" s="18"/>
      <c r="D233" s="27"/>
      <c r="E233" s="133">
        <f t="shared" si="5"/>
        <v>800000</v>
      </c>
      <c r="F233" s="133">
        <f>SUM(F226:F232)</f>
        <v>800000</v>
      </c>
      <c r="G233" s="133"/>
      <c r="H233" s="34"/>
      <c r="I233" s="34"/>
      <c r="J233" s="35"/>
      <c r="K233" s="35"/>
      <c r="L233" s="35"/>
      <c r="M233" s="35"/>
      <c r="N233" s="35"/>
      <c r="O233" s="35"/>
      <c r="P233" s="35"/>
      <c r="Q233" s="35"/>
      <c r="R233" s="115"/>
      <c r="S233" s="115"/>
      <c r="T233" s="115"/>
      <c r="U233" s="115"/>
      <c r="V233" s="115"/>
      <c r="W233" s="115"/>
      <c r="X233" s="115"/>
      <c r="Y233" s="115"/>
      <c r="Z233" s="25"/>
    </row>
    <row r="234" spans="1:26" ht="36">
      <c r="A234" s="31" t="s">
        <v>155</v>
      </c>
      <c r="B234" s="23"/>
      <c r="C234" s="18"/>
      <c r="D234" s="23"/>
      <c r="E234" s="133"/>
      <c r="F234" s="133"/>
      <c r="G234" s="133"/>
      <c r="H234" s="34"/>
      <c r="I234" s="34"/>
      <c r="J234" s="35"/>
      <c r="K234" s="35"/>
      <c r="L234" s="35"/>
      <c r="M234" s="35"/>
      <c r="N234" s="35"/>
      <c r="O234" s="35"/>
      <c r="P234" s="35"/>
      <c r="Q234" s="35"/>
      <c r="R234" s="115"/>
      <c r="S234" s="115"/>
      <c r="T234" s="115"/>
      <c r="U234" s="115"/>
      <c r="V234" s="115"/>
      <c r="W234" s="115"/>
      <c r="X234" s="115"/>
      <c r="Y234" s="115"/>
      <c r="Z234" s="25"/>
    </row>
    <row r="235" spans="1:26" ht="28.5">
      <c r="A235" s="31" t="s">
        <v>1</v>
      </c>
      <c r="B235" s="47" t="s">
        <v>27</v>
      </c>
      <c r="C235" s="18" t="s">
        <v>379</v>
      </c>
      <c r="D235" s="47"/>
      <c r="E235" s="133">
        <f>F235</f>
        <v>250000</v>
      </c>
      <c r="F235" s="133">
        <v>250000</v>
      </c>
      <c r="G235" s="133"/>
      <c r="H235" s="34"/>
      <c r="I235" s="34"/>
      <c r="J235" s="35"/>
      <c r="K235" s="35"/>
      <c r="L235" s="35"/>
      <c r="M235" s="35"/>
      <c r="N235" s="35"/>
      <c r="O235" s="35"/>
      <c r="P235" s="35"/>
      <c r="Q235" s="35"/>
      <c r="R235" s="115"/>
      <c r="S235" s="115"/>
      <c r="T235" s="115"/>
      <c r="U235" s="115"/>
      <c r="V235" s="115"/>
      <c r="W235" s="115"/>
      <c r="X235" s="115"/>
      <c r="Y235" s="115"/>
      <c r="Z235" s="25"/>
    </row>
    <row r="236" spans="1:26" ht="50.25">
      <c r="A236" s="31" t="s">
        <v>11</v>
      </c>
      <c r="B236" s="47" t="s">
        <v>295</v>
      </c>
      <c r="C236" s="18" t="s">
        <v>379</v>
      </c>
      <c r="D236" s="47"/>
      <c r="E236" s="133">
        <f t="shared" ref="E236:E241" si="6">F236</f>
        <v>250000</v>
      </c>
      <c r="F236" s="133">
        <v>250000</v>
      </c>
      <c r="G236" s="133"/>
      <c r="H236" s="34"/>
      <c r="I236" s="34"/>
      <c r="J236" s="35"/>
      <c r="K236" s="35"/>
      <c r="L236" s="35"/>
      <c r="M236" s="35"/>
      <c r="N236" s="35"/>
      <c r="O236" s="35"/>
      <c r="P236" s="35"/>
      <c r="Q236" s="35"/>
      <c r="R236" s="115"/>
      <c r="S236" s="115"/>
      <c r="T236" s="115"/>
      <c r="U236" s="115"/>
      <c r="V236" s="115"/>
      <c r="W236" s="115"/>
      <c r="X236" s="115"/>
      <c r="Y236" s="115"/>
      <c r="Z236" s="25"/>
    </row>
    <row r="237" spans="1:26" ht="22.5" customHeight="1">
      <c r="A237" s="31" t="s">
        <v>12</v>
      </c>
      <c r="B237" s="48" t="s">
        <v>157</v>
      </c>
      <c r="C237" s="18" t="s">
        <v>379</v>
      </c>
      <c r="D237" s="48"/>
      <c r="E237" s="133">
        <f t="shared" si="6"/>
        <v>100000</v>
      </c>
      <c r="F237" s="133">
        <v>100000</v>
      </c>
      <c r="G237" s="133"/>
      <c r="H237" s="34"/>
      <c r="I237" s="34"/>
      <c r="J237" s="35"/>
      <c r="K237" s="35"/>
      <c r="L237" s="35"/>
      <c r="M237" s="35"/>
      <c r="N237" s="35"/>
      <c r="O237" s="35"/>
      <c r="P237" s="35"/>
      <c r="Q237" s="35"/>
      <c r="R237" s="115"/>
      <c r="S237" s="115"/>
      <c r="T237" s="115"/>
      <c r="U237" s="115"/>
      <c r="V237" s="115"/>
      <c r="W237" s="115"/>
      <c r="X237" s="115"/>
      <c r="Y237" s="115"/>
      <c r="Z237" s="25"/>
    </row>
    <row r="238" spans="1:26" ht="18">
      <c r="A238" s="31" t="s">
        <v>15</v>
      </c>
      <c r="B238" s="23" t="s">
        <v>158</v>
      </c>
      <c r="C238" s="18" t="s">
        <v>379</v>
      </c>
      <c r="D238" s="23"/>
      <c r="E238" s="133">
        <f t="shared" si="6"/>
        <v>50000</v>
      </c>
      <c r="F238" s="133">
        <v>50000</v>
      </c>
      <c r="G238" s="133"/>
      <c r="H238" s="34"/>
      <c r="I238" s="34"/>
      <c r="J238" s="35"/>
      <c r="K238" s="35"/>
      <c r="L238" s="35"/>
      <c r="M238" s="35"/>
      <c r="N238" s="35"/>
      <c r="O238" s="35"/>
      <c r="P238" s="35"/>
      <c r="Q238" s="35"/>
      <c r="R238" s="115"/>
      <c r="S238" s="115"/>
      <c r="T238" s="115"/>
      <c r="U238" s="115"/>
      <c r="V238" s="115"/>
      <c r="W238" s="115"/>
      <c r="X238" s="115"/>
      <c r="Y238" s="115"/>
      <c r="Z238" s="25"/>
    </row>
    <row r="239" spans="1:26" ht="36">
      <c r="A239" s="31" t="s">
        <v>152</v>
      </c>
      <c r="B239" s="23" t="s">
        <v>159</v>
      </c>
      <c r="C239" s="18" t="s">
        <v>379</v>
      </c>
      <c r="D239" s="23"/>
      <c r="E239" s="133">
        <f t="shared" si="6"/>
        <v>100000</v>
      </c>
      <c r="F239" s="133">
        <v>100000</v>
      </c>
      <c r="G239" s="133"/>
      <c r="H239" s="34"/>
      <c r="I239" s="34"/>
      <c r="J239" s="35"/>
      <c r="K239" s="35"/>
      <c r="L239" s="35"/>
      <c r="M239" s="35"/>
      <c r="N239" s="35"/>
      <c r="O239" s="35"/>
      <c r="P239" s="35"/>
      <c r="Q239" s="35"/>
      <c r="R239" s="115"/>
      <c r="S239" s="115"/>
      <c r="T239" s="115"/>
      <c r="U239" s="115"/>
      <c r="V239" s="115"/>
      <c r="W239" s="115"/>
      <c r="X239" s="115"/>
      <c r="Y239" s="115"/>
      <c r="Z239" s="25"/>
    </row>
    <row r="240" spans="1:26" ht="36">
      <c r="A240" s="31" t="s">
        <v>54</v>
      </c>
      <c r="B240" s="23" t="s">
        <v>268</v>
      </c>
      <c r="C240" s="18" t="s">
        <v>379</v>
      </c>
      <c r="D240" s="23"/>
      <c r="E240" s="133">
        <f t="shared" si="6"/>
        <v>50000</v>
      </c>
      <c r="F240" s="133">
        <v>50000</v>
      </c>
      <c r="G240" s="133"/>
      <c r="H240" s="34"/>
      <c r="I240" s="34"/>
      <c r="J240" s="35"/>
      <c r="K240" s="35"/>
      <c r="L240" s="35"/>
      <c r="M240" s="35"/>
      <c r="N240" s="35"/>
      <c r="O240" s="35"/>
      <c r="P240" s="35"/>
      <c r="Q240" s="35"/>
      <c r="R240" s="115"/>
      <c r="S240" s="115"/>
      <c r="T240" s="115"/>
      <c r="U240" s="115"/>
      <c r="V240" s="115"/>
      <c r="W240" s="115"/>
      <c r="X240" s="115"/>
      <c r="Y240" s="115"/>
      <c r="Z240" s="25"/>
    </row>
    <row r="241" spans="1:26" ht="18">
      <c r="A241" s="31"/>
      <c r="B241" s="27" t="s">
        <v>58</v>
      </c>
      <c r="C241" s="18"/>
      <c r="D241" s="27"/>
      <c r="E241" s="133">
        <f t="shared" si="6"/>
        <v>800000</v>
      </c>
      <c r="F241" s="133">
        <f>SUM(F235:F240)</f>
        <v>800000</v>
      </c>
      <c r="G241" s="133"/>
      <c r="H241" s="34"/>
      <c r="I241" s="34"/>
      <c r="J241" s="35"/>
      <c r="K241" s="35"/>
      <c r="L241" s="35"/>
      <c r="M241" s="35"/>
      <c r="N241" s="35"/>
      <c r="O241" s="35"/>
      <c r="P241" s="35"/>
      <c r="Q241" s="35"/>
      <c r="R241" s="115"/>
      <c r="S241" s="115"/>
      <c r="T241" s="115"/>
      <c r="U241" s="115"/>
      <c r="V241" s="115"/>
      <c r="W241" s="115"/>
      <c r="X241" s="115"/>
      <c r="Y241" s="115"/>
      <c r="Z241" s="25"/>
    </row>
    <row r="242" spans="1:26" ht="36">
      <c r="A242" s="31" t="s">
        <v>156</v>
      </c>
      <c r="B242" s="23"/>
      <c r="C242" s="18"/>
      <c r="D242" s="23"/>
      <c r="E242" s="133"/>
      <c r="F242" s="133"/>
      <c r="G242" s="133"/>
      <c r="H242" s="34"/>
      <c r="I242" s="34"/>
      <c r="J242" s="35"/>
      <c r="K242" s="35"/>
      <c r="L242" s="35"/>
      <c r="M242" s="35"/>
      <c r="N242" s="35"/>
      <c r="O242" s="35"/>
      <c r="P242" s="35"/>
      <c r="Q242" s="35"/>
      <c r="R242" s="115"/>
      <c r="S242" s="115"/>
      <c r="T242" s="115"/>
      <c r="U242" s="115"/>
      <c r="V242" s="115"/>
      <c r="W242" s="115"/>
      <c r="X242" s="115"/>
      <c r="Y242" s="115"/>
      <c r="Z242" s="25"/>
    </row>
    <row r="243" spans="1:26" ht="51">
      <c r="A243" s="31" t="s">
        <v>1</v>
      </c>
      <c r="B243" s="23" t="s">
        <v>296</v>
      </c>
      <c r="C243" s="18" t="s">
        <v>379</v>
      </c>
      <c r="D243" s="23"/>
      <c r="E243" s="133">
        <v>250000</v>
      </c>
      <c r="F243" s="133">
        <v>250000</v>
      </c>
      <c r="G243" s="133"/>
      <c r="H243" s="34"/>
      <c r="I243" s="34"/>
      <c r="J243" s="35"/>
      <c r="K243" s="35"/>
      <c r="L243" s="35"/>
      <c r="M243" s="35"/>
      <c r="N243" s="35"/>
      <c r="O243" s="35"/>
      <c r="P243" s="35"/>
      <c r="Q243" s="35"/>
      <c r="R243" s="115"/>
      <c r="S243" s="115"/>
      <c r="T243" s="115"/>
      <c r="U243" s="115"/>
      <c r="V243" s="115"/>
      <c r="W243" s="115"/>
      <c r="X243" s="115"/>
      <c r="Y243" s="115"/>
      <c r="Z243" s="25"/>
    </row>
    <row r="244" spans="1:26" ht="39.75" customHeight="1">
      <c r="A244" s="31" t="s">
        <v>11</v>
      </c>
      <c r="B244" s="23" t="s">
        <v>297</v>
      </c>
      <c r="C244" s="18" t="s">
        <v>379</v>
      </c>
      <c r="D244" s="23"/>
      <c r="E244" s="133">
        <v>75000</v>
      </c>
      <c r="F244" s="133">
        <v>75000</v>
      </c>
      <c r="G244" s="133"/>
      <c r="H244" s="34"/>
      <c r="I244" s="34"/>
      <c r="J244" s="35"/>
      <c r="K244" s="35"/>
      <c r="L244" s="35"/>
      <c r="M244" s="35"/>
      <c r="N244" s="35"/>
      <c r="O244" s="35"/>
      <c r="P244" s="35"/>
      <c r="Q244" s="35"/>
      <c r="R244" s="115"/>
      <c r="S244" s="115"/>
      <c r="T244" s="115"/>
      <c r="U244" s="115"/>
      <c r="V244" s="115"/>
      <c r="W244" s="115"/>
      <c r="X244" s="115"/>
      <c r="Y244" s="115"/>
      <c r="Z244" s="25"/>
    </row>
    <row r="245" spans="1:26" ht="37.5" customHeight="1">
      <c r="A245" s="31" t="s">
        <v>12</v>
      </c>
      <c r="B245" s="33" t="s">
        <v>160</v>
      </c>
      <c r="C245" s="18" t="s">
        <v>379</v>
      </c>
      <c r="D245" s="33"/>
      <c r="E245" s="133">
        <v>175000</v>
      </c>
      <c r="F245" s="133">
        <v>175000</v>
      </c>
      <c r="G245" s="133"/>
      <c r="H245" s="34"/>
      <c r="I245" s="34"/>
      <c r="J245" s="35"/>
      <c r="K245" s="35"/>
      <c r="L245" s="35"/>
      <c r="M245" s="35"/>
      <c r="N245" s="35"/>
      <c r="O245" s="35"/>
      <c r="P245" s="35"/>
      <c r="Q245" s="35"/>
      <c r="R245" s="115"/>
      <c r="S245" s="115"/>
      <c r="T245" s="115"/>
      <c r="U245" s="115"/>
      <c r="V245" s="115"/>
      <c r="W245" s="115"/>
      <c r="X245" s="115"/>
      <c r="Y245" s="115"/>
      <c r="Z245" s="25"/>
    </row>
    <row r="246" spans="1:26" ht="18">
      <c r="A246" s="31" t="s">
        <v>15</v>
      </c>
      <c r="B246" s="23" t="s">
        <v>161</v>
      </c>
      <c r="C246" s="18" t="s">
        <v>379</v>
      </c>
      <c r="D246" s="23"/>
      <c r="E246" s="133">
        <v>100000</v>
      </c>
      <c r="F246" s="133">
        <v>100000</v>
      </c>
      <c r="G246" s="133"/>
      <c r="H246" s="34"/>
      <c r="I246" s="34"/>
      <c r="J246" s="35"/>
      <c r="K246" s="35"/>
      <c r="L246" s="35"/>
      <c r="M246" s="35"/>
      <c r="N246" s="35"/>
      <c r="O246" s="35"/>
      <c r="P246" s="35"/>
      <c r="Q246" s="35"/>
      <c r="R246" s="115"/>
      <c r="S246" s="115"/>
      <c r="T246" s="115"/>
      <c r="U246" s="115"/>
      <c r="V246" s="115"/>
      <c r="W246" s="115"/>
      <c r="X246" s="115"/>
      <c r="Y246" s="115"/>
      <c r="Z246" s="25"/>
    </row>
    <row r="247" spans="1:26" ht="18">
      <c r="A247" s="31" t="s">
        <v>9</v>
      </c>
      <c r="B247" s="23" t="s">
        <v>298</v>
      </c>
      <c r="C247" s="18" t="s">
        <v>379</v>
      </c>
      <c r="D247" s="23"/>
      <c r="E247" s="133">
        <v>50000</v>
      </c>
      <c r="F247" s="133">
        <v>50000</v>
      </c>
      <c r="G247" s="133"/>
      <c r="H247" s="34"/>
      <c r="I247" s="34"/>
      <c r="J247" s="35"/>
      <c r="K247" s="35"/>
      <c r="L247" s="35"/>
      <c r="M247" s="35"/>
      <c r="N247" s="35"/>
      <c r="O247" s="35"/>
      <c r="P247" s="35"/>
      <c r="Q247" s="35"/>
      <c r="R247" s="115"/>
      <c r="S247" s="115"/>
      <c r="T247" s="115"/>
      <c r="U247" s="115"/>
      <c r="V247" s="115"/>
      <c r="W247" s="115"/>
      <c r="X247" s="115"/>
      <c r="Y247" s="115"/>
      <c r="Z247" s="25"/>
    </row>
    <row r="248" spans="1:26" ht="36">
      <c r="A248" s="31" t="s">
        <v>54</v>
      </c>
      <c r="B248" s="23" t="s">
        <v>162</v>
      </c>
      <c r="C248" s="18" t="s">
        <v>379</v>
      </c>
      <c r="D248" s="23"/>
      <c r="E248" s="133">
        <v>150000</v>
      </c>
      <c r="F248" s="133">
        <v>150000</v>
      </c>
      <c r="G248" s="133"/>
      <c r="H248" s="34"/>
      <c r="I248" s="34"/>
      <c r="J248" s="35"/>
      <c r="K248" s="35"/>
      <c r="L248" s="35"/>
      <c r="M248" s="35"/>
      <c r="N248" s="35"/>
      <c r="O248" s="35"/>
      <c r="P248" s="35"/>
      <c r="Q248" s="35"/>
      <c r="R248" s="115"/>
      <c r="S248" s="115"/>
      <c r="T248" s="115"/>
      <c r="U248" s="115"/>
      <c r="V248" s="115"/>
      <c r="W248" s="115"/>
      <c r="X248" s="115"/>
      <c r="Y248" s="115"/>
      <c r="Z248" s="25"/>
    </row>
    <row r="249" spans="1:26" ht="18">
      <c r="A249" s="31"/>
      <c r="B249" s="27" t="s">
        <v>58</v>
      </c>
      <c r="C249" s="18"/>
      <c r="D249" s="27"/>
      <c r="E249" s="133">
        <f>SUM(E243:E248)</f>
        <v>800000</v>
      </c>
      <c r="F249" s="133">
        <f>SUM(F243:F248)</f>
        <v>800000</v>
      </c>
      <c r="G249" s="133"/>
      <c r="H249" s="34"/>
      <c r="I249" s="34"/>
      <c r="J249" s="35"/>
      <c r="K249" s="35"/>
      <c r="L249" s="35"/>
      <c r="M249" s="35"/>
      <c r="N249" s="35"/>
      <c r="O249" s="35"/>
      <c r="P249" s="35"/>
      <c r="Q249" s="35"/>
      <c r="R249" s="115"/>
      <c r="S249" s="115"/>
      <c r="T249" s="115"/>
      <c r="U249" s="115"/>
      <c r="V249" s="115"/>
      <c r="W249" s="115"/>
      <c r="X249" s="115"/>
      <c r="Y249" s="115"/>
      <c r="Z249" s="25"/>
    </row>
    <row r="250" spans="1:26" ht="18">
      <c r="A250" s="81"/>
      <c r="B250" s="85" t="s">
        <v>328</v>
      </c>
      <c r="C250" s="18"/>
      <c r="D250" s="85"/>
      <c r="E250" s="133"/>
      <c r="F250" s="133"/>
      <c r="G250" s="133"/>
      <c r="H250" s="82"/>
      <c r="I250" s="82"/>
      <c r="J250" s="83"/>
      <c r="K250" s="83"/>
      <c r="L250" s="83"/>
      <c r="M250" s="83"/>
      <c r="N250" s="83"/>
      <c r="O250" s="83"/>
      <c r="P250" s="83"/>
      <c r="Q250" s="83"/>
      <c r="R250" s="116"/>
      <c r="S250" s="116"/>
      <c r="T250" s="116"/>
      <c r="U250" s="116"/>
      <c r="V250" s="116"/>
      <c r="W250" s="116"/>
      <c r="X250" s="116"/>
      <c r="Y250" s="116"/>
      <c r="Z250" s="84"/>
    </row>
    <row r="251" spans="1:26" ht="54">
      <c r="A251" s="81" t="s">
        <v>1</v>
      </c>
      <c r="B251" s="23" t="s">
        <v>329</v>
      </c>
      <c r="C251" s="18" t="s">
        <v>379</v>
      </c>
      <c r="D251" s="110"/>
      <c r="E251" s="133">
        <v>1200000</v>
      </c>
      <c r="F251" s="133">
        <f>E251*0.5</f>
        <v>600000</v>
      </c>
      <c r="G251" s="133">
        <f>E251*0.5</f>
        <v>600000</v>
      </c>
      <c r="H251" s="82"/>
      <c r="I251" s="82"/>
      <c r="J251" s="83"/>
      <c r="K251" s="83"/>
      <c r="L251" s="83"/>
      <c r="M251" s="83"/>
      <c r="N251" s="83"/>
      <c r="O251" s="83"/>
      <c r="P251" s="83"/>
      <c r="Q251" s="83"/>
      <c r="R251" s="116"/>
      <c r="S251" s="116"/>
      <c r="T251" s="116"/>
      <c r="U251" s="116"/>
      <c r="V251" s="116"/>
      <c r="W251" s="116"/>
      <c r="X251" s="116"/>
      <c r="Y251" s="116"/>
      <c r="Z251" s="84"/>
    </row>
    <row r="252" spans="1:26" ht="54">
      <c r="A252" s="81" t="s">
        <v>11</v>
      </c>
      <c r="B252" s="23" t="s">
        <v>330</v>
      </c>
      <c r="C252" s="18" t="s">
        <v>379</v>
      </c>
      <c r="D252" s="110"/>
      <c r="E252" s="133">
        <v>1200000</v>
      </c>
      <c r="F252" s="133">
        <f>E252*0.5</f>
        <v>600000</v>
      </c>
      <c r="G252" s="133">
        <f>E252*0.5</f>
        <v>600000</v>
      </c>
      <c r="H252" s="82"/>
      <c r="I252" s="82"/>
      <c r="J252" s="83"/>
      <c r="K252" s="83"/>
      <c r="L252" s="83"/>
      <c r="M252" s="83"/>
      <c r="N252" s="83"/>
      <c r="O252" s="83"/>
      <c r="P252" s="83"/>
      <c r="Q252" s="83"/>
      <c r="R252" s="116"/>
      <c r="S252" s="116"/>
      <c r="T252" s="116"/>
      <c r="U252" s="116"/>
      <c r="V252" s="116"/>
      <c r="W252" s="116"/>
      <c r="X252" s="116"/>
      <c r="Y252" s="116"/>
      <c r="Z252" s="84"/>
    </row>
    <row r="253" spans="1:26" ht="36">
      <c r="A253" s="81" t="s">
        <v>12</v>
      </c>
      <c r="B253" s="23" t="s">
        <v>331</v>
      </c>
      <c r="C253" s="18" t="s">
        <v>379</v>
      </c>
      <c r="D253" s="110"/>
      <c r="E253" s="133">
        <v>1200000</v>
      </c>
      <c r="F253" s="133">
        <f>E253*0.5</f>
        <v>600000</v>
      </c>
      <c r="G253" s="133">
        <f>E253*0.5</f>
        <v>600000</v>
      </c>
      <c r="H253" s="82"/>
      <c r="I253" s="82"/>
      <c r="J253" s="83"/>
      <c r="K253" s="83"/>
      <c r="L253" s="83"/>
      <c r="M253" s="83"/>
      <c r="N253" s="83"/>
      <c r="O253" s="83"/>
      <c r="P253" s="83"/>
      <c r="Q253" s="83"/>
      <c r="R253" s="116"/>
      <c r="S253" s="116"/>
      <c r="T253" s="116"/>
      <c r="U253" s="116"/>
      <c r="V253" s="116"/>
      <c r="W253" s="116"/>
      <c r="X253" s="116"/>
      <c r="Y253" s="116"/>
      <c r="Z253" s="84"/>
    </row>
    <row r="254" spans="1:26" ht="18">
      <c r="A254" s="81"/>
      <c r="B254" s="27" t="s">
        <v>58</v>
      </c>
      <c r="C254" s="111"/>
      <c r="D254" s="111"/>
      <c r="E254" s="133">
        <f>SUM(E251:E253)</f>
        <v>3600000</v>
      </c>
      <c r="F254" s="133">
        <f>SUM(F251:F253)</f>
        <v>1800000</v>
      </c>
      <c r="G254" s="133">
        <f>SUM(G251:G253)</f>
        <v>1800000</v>
      </c>
      <c r="H254" s="82"/>
      <c r="I254" s="82"/>
      <c r="J254" s="83"/>
      <c r="K254" s="83"/>
      <c r="L254" s="83"/>
      <c r="M254" s="83"/>
      <c r="N254" s="83"/>
      <c r="O254" s="83"/>
      <c r="P254" s="83"/>
      <c r="Q254" s="83"/>
      <c r="R254" s="116"/>
      <c r="S254" s="116"/>
      <c r="T254" s="116"/>
      <c r="U254" s="116"/>
      <c r="V254" s="116"/>
      <c r="W254" s="116"/>
      <c r="X254" s="116"/>
      <c r="Y254" s="116"/>
      <c r="Z254" s="84"/>
    </row>
    <row r="255" spans="1:26" ht="18.75" thickBot="1">
      <c r="A255" s="49"/>
      <c r="B255" s="50" t="s">
        <v>10</v>
      </c>
      <c r="C255" s="50"/>
      <c r="D255" s="50"/>
      <c r="E255" s="133">
        <f>E254+E249+E241+E233+E224+E214+E205+E195+E187+E173+E163+E158+E151+E141+E128+E117+E109+E102+E95+E88+E80+E71+E64+E57+E52+E46+E43+E33+E28+E23+E13</f>
        <v>85263210</v>
      </c>
      <c r="F255" s="133">
        <f>F254+F249+F241+F233+F224+F214+F205+F195+F187+F173+F163+F158+F151+F141+F128+F117+F109+F102+F95+F88+F80+F71+F64+F57+F52+F46+F43+F33+F28+F23+F13</f>
        <v>56843310</v>
      </c>
      <c r="G255" s="133">
        <f>G254+G102+G109+G95+G88+G80+G71+G64+G57+G52+G46+G43+G33+G28+G23+G13</f>
        <v>28419900</v>
      </c>
      <c r="H255" s="51"/>
      <c r="I255" s="51"/>
      <c r="J255" s="51"/>
      <c r="K255" s="51"/>
      <c r="L255" s="51"/>
      <c r="M255" s="51"/>
      <c r="N255" s="51"/>
      <c r="O255" s="51"/>
      <c r="P255" s="51"/>
      <c r="Q255" s="51"/>
      <c r="R255" s="117"/>
      <c r="S255" s="117"/>
      <c r="T255" s="117"/>
      <c r="U255" s="117"/>
      <c r="V255" s="117"/>
      <c r="W255" s="117"/>
      <c r="X255" s="117"/>
      <c r="Y255" s="117"/>
      <c r="Z255" s="52"/>
    </row>
    <row r="256" spans="1:26">
      <c r="A256" s="6"/>
      <c r="B256" s="6"/>
      <c r="C256" s="6"/>
      <c r="D256" s="6"/>
      <c r="E256" s="7"/>
      <c r="F256" s="6"/>
      <c r="G256" s="6"/>
      <c r="H256" s="6"/>
      <c r="I256" s="6"/>
      <c r="J256" s="8"/>
      <c r="K256" s="8"/>
      <c r="L256" s="8"/>
      <c r="M256" s="8"/>
      <c r="N256" s="8"/>
      <c r="O256" s="8"/>
      <c r="P256" s="8"/>
      <c r="Q256" s="8"/>
      <c r="R256" s="8"/>
      <c r="S256" s="8"/>
      <c r="T256" s="8"/>
      <c r="U256" s="8"/>
      <c r="V256" s="8"/>
      <c r="W256" s="8"/>
      <c r="X256" s="8"/>
      <c r="Y256" s="8"/>
      <c r="Z256" s="6"/>
    </row>
    <row r="257" spans="1:26">
      <c r="A257" s="9"/>
      <c r="B257" s="6"/>
      <c r="C257" s="6"/>
      <c r="D257" s="6"/>
      <c r="E257" s="7"/>
      <c r="F257" s="8"/>
      <c r="G257" s="8"/>
      <c r="H257" s="8"/>
      <c r="I257" s="8"/>
      <c r="J257" s="6"/>
      <c r="K257" s="6"/>
      <c r="L257" s="6"/>
      <c r="M257" s="6"/>
      <c r="N257" s="6"/>
      <c r="O257" s="6"/>
      <c r="P257" s="6"/>
      <c r="Q257" s="6"/>
      <c r="R257" s="6"/>
      <c r="S257" s="6"/>
      <c r="T257" s="6"/>
      <c r="U257" s="6"/>
      <c r="V257" s="6"/>
      <c r="W257" s="6"/>
      <c r="X257" s="6"/>
      <c r="Y257" s="6"/>
      <c r="Z257" s="6"/>
    </row>
    <row r="258" spans="1:26">
      <c r="A258" s="6"/>
      <c r="B258" s="6"/>
      <c r="C258" s="6"/>
      <c r="D258" s="6"/>
      <c r="E258" s="7"/>
      <c r="F258" s="6"/>
      <c r="G258" s="6"/>
      <c r="H258" s="6"/>
      <c r="I258" s="6"/>
      <c r="J258" s="6"/>
      <c r="K258" s="6"/>
      <c r="L258" s="6"/>
      <c r="M258" s="6"/>
      <c r="N258" s="6"/>
      <c r="O258" s="6"/>
      <c r="P258" s="6"/>
      <c r="Q258" s="6"/>
      <c r="R258" s="6"/>
      <c r="S258" s="6"/>
      <c r="T258" s="6"/>
      <c r="U258" s="6"/>
      <c r="V258" s="6"/>
      <c r="W258" s="6"/>
      <c r="X258" s="6"/>
      <c r="Y258" s="6"/>
      <c r="Z258" s="6"/>
    </row>
    <row r="260" spans="1:26">
      <c r="J260" s="11"/>
      <c r="K260" s="11"/>
      <c r="L260" s="11"/>
      <c r="M260" s="11"/>
      <c r="N260" s="11"/>
      <c r="O260" s="11"/>
      <c r="P260" s="11"/>
      <c r="Q260" s="11"/>
      <c r="R260" s="11"/>
      <c r="S260" s="11"/>
      <c r="T260" s="11"/>
      <c r="U260" s="11"/>
      <c r="V260" s="11"/>
      <c r="W260" s="11"/>
      <c r="X260" s="11"/>
      <c r="Y260" s="11"/>
    </row>
  </sheetData>
  <dataConsolidate/>
  <mergeCells count="16">
    <mergeCell ref="T6:V6"/>
    <mergeCell ref="W6:Y6"/>
    <mergeCell ref="A5:A7"/>
    <mergeCell ref="B5:B7"/>
    <mergeCell ref="D5:D7"/>
    <mergeCell ref="E5:E7"/>
    <mergeCell ref="F5:F7"/>
    <mergeCell ref="G5:G7"/>
    <mergeCell ref="R5:R7"/>
    <mergeCell ref="S5:S7"/>
    <mergeCell ref="H5:Q7"/>
    <mergeCell ref="A1:Z1"/>
    <mergeCell ref="A2:Z2"/>
    <mergeCell ref="A3:Z3"/>
    <mergeCell ref="A4:Z4"/>
    <mergeCell ref="T5:Y5"/>
  </mergeCells>
  <hyperlinks>
    <hyperlink ref="A3" r:id="rId1"/>
    <hyperlink ref="A14" r:id="rId2" display="!=@"/>
    <hyperlink ref="A24" r:id="rId3" display="!=@"/>
    <hyperlink ref="A34" r:id="rId4" display="!=@"/>
    <hyperlink ref="A44" r:id="rId5" display="!=@"/>
    <hyperlink ref="A29" r:id="rId6" display="!=@"/>
    <hyperlink ref="A47" r:id="rId7" display="!=@"/>
    <hyperlink ref="A53" r:id="rId8" display="!=@"/>
    <hyperlink ref="A58" r:id="rId9" display="!=@"/>
    <hyperlink ref="A72" r:id="rId10" display="!=@"/>
    <hyperlink ref="A96" r:id="rId11" display="!=@"/>
    <hyperlink ref="A103" r:id="rId12" display="!=@"/>
    <hyperlink ref="A65" r:id="rId13" display="!=@"/>
    <hyperlink ref="A89" r:id="rId14" display="!=@"/>
    <hyperlink ref="A81" r:id="rId15" display="!=@"/>
    <hyperlink ref="A110" r:id="rId16" display="!=@"/>
    <hyperlink ref="A119" r:id="rId17" display="!=@"/>
  </hyperlinks>
  <printOptions horizontalCentered="1"/>
  <pageMargins left="0" right="0" top="0.5" bottom="1" header="0.3" footer="0.3"/>
  <pageSetup paperSize="9" scale="60" orientation="landscape" r:id="rId18"/>
  <headerFooter>
    <oddFooter xml:space="preserve">&amp;Lतयार गर्ने:- विश्व राज भण्डारी
पद:- सब-ईन्जिनियर
मिति:-&amp;Cजांच गर्ने:- ई.भरत कुमार आचार्य
पद:-  वरिष्ठ ईन्जिनियर
&amp;Rप्रमाणित गर्ने:- महेश बराल
पद:-कार्यकारी अधिकृत
</oddFooter>
  </headerFooter>
</worksheet>
</file>

<file path=xl/worksheets/sheet11.xml><?xml version="1.0" encoding="utf-8"?>
<worksheet xmlns="http://schemas.openxmlformats.org/spreadsheetml/2006/main" xmlns:r="http://schemas.openxmlformats.org/officeDocument/2006/relationships">
  <dimension ref="A1:Z20"/>
  <sheetViews>
    <sheetView topLeftCell="A7" workbookViewId="0">
      <selection activeCell="B9" sqref="B9"/>
    </sheetView>
  </sheetViews>
  <sheetFormatPr defaultRowHeight="15"/>
  <cols>
    <col min="1" max="1" width="6.5703125" style="5" customWidth="1"/>
    <col min="2" max="2" width="44.42578125" style="5" customWidth="1"/>
    <col min="3" max="3" width="7.28515625" style="5" customWidth="1"/>
    <col min="4" max="4" width="8.85546875" style="5" customWidth="1"/>
    <col min="5" max="5" width="17.7109375" style="10" customWidth="1"/>
    <col min="6" max="6" width="17" style="5" customWidth="1"/>
    <col min="7" max="7" width="17.5703125" style="5" bestFit="1" customWidth="1"/>
    <col min="8" max="8" width="7.140625" style="5" hidden="1" customWidth="1"/>
    <col min="9" max="9" width="11.42578125" style="5" hidden="1" customWidth="1"/>
    <col min="10" max="10" width="12.42578125" style="5" hidden="1" customWidth="1"/>
    <col min="11" max="11" width="12.5703125" style="5" hidden="1" customWidth="1"/>
    <col min="12" max="12" width="19.28515625" style="5" hidden="1" customWidth="1"/>
    <col min="13" max="13" width="20.42578125" style="5" hidden="1" customWidth="1"/>
    <col min="14" max="14" width="17.5703125" style="5" hidden="1" customWidth="1"/>
    <col min="15" max="15" width="18" style="5" hidden="1" customWidth="1"/>
    <col min="16" max="16" width="12.42578125" style="5" hidden="1" customWidth="1"/>
    <col min="17" max="17" width="13.28515625" style="5" customWidth="1"/>
    <col min="18" max="18" width="10.85546875" style="5" customWidth="1"/>
    <col min="19" max="19" width="10" style="5" customWidth="1"/>
    <col min="20" max="20" width="7.7109375" style="5" customWidth="1"/>
    <col min="21" max="21" width="8" style="5" customWidth="1"/>
    <col min="22" max="22" width="8.42578125" style="5" customWidth="1"/>
    <col min="23" max="23" width="6.28515625" style="5" customWidth="1"/>
    <col min="24" max="24" width="5.7109375" style="5" customWidth="1"/>
    <col min="25" max="25" width="15" style="5" customWidth="1"/>
    <col min="26" max="26" width="12.42578125" style="5" customWidth="1"/>
    <col min="27" max="16384" width="9.140625" style="5"/>
  </cols>
  <sheetData>
    <row r="1" spans="1:26" ht="51.75" customHeight="1">
      <c r="A1" s="147" t="s">
        <v>7</v>
      </c>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6" ht="18">
      <c r="A2" s="148" t="s">
        <v>4</v>
      </c>
      <c r="B2" s="148"/>
      <c r="C2" s="148"/>
      <c r="D2" s="148"/>
      <c r="E2" s="148"/>
      <c r="F2" s="148"/>
      <c r="G2" s="148"/>
      <c r="H2" s="148"/>
      <c r="I2" s="148"/>
      <c r="J2" s="148"/>
      <c r="K2" s="148"/>
      <c r="L2" s="148"/>
      <c r="M2" s="148"/>
      <c r="N2" s="148"/>
      <c r="O2" s="148"/>
      <c r="P2" s="148"/>
      <c r="Q2" s="148"/>
      <c r="R2" s="148"/>
      <c r="S2" s="148"/>
      <c r="T2" s="148"/>
      <c r="U2" s="148"/>
      <c r="V2" s="148"/>
      <c r="W2" s="148"/>
      <c r="X2" s="148"/>
      <c r="Y2" s="148"/>
      <c r="Z2" s="148"/>
    </row>
    <row r="3" spans="1:26" ht="18">
      <c r="A3" s="148" t="s">
        <v>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8.75" thickBot="1">
      <c r="A4" s="149" t="s">
        <v>366</v>
      </c>
      <c r="B4" s="149"/>
      <c r="C4" s="149"/>
      <c r="D4" s="149"/>
      <c r="E4" s="149"/>
      <c r="F4" s="149"/>
      <c r="G4" s="149"/>
      <c r="H4" s="149"/>
      <c r="I4" s="149"/>
      <c r="J4" s="149"/>
      <c r="K4" s="149"/>
      <c r="L4" s="149"/>
      <c r="M4" s="149"/>
      <c r="N4" s="149"/>
      <c r="O4" s="149"/>
      <c r="P4" s="149"/>
      <c r="Q4" s="149"/>
      <c r="R4" s="149"/>
      <c r="S4" s="149"/>
      <c r="T4" s="149"/>
      <c r="U4" s="149"/>
      <c r="V4" s="149"/>
      <c r="W4" s="149"/>
      <c r="X4" s="149"/>
      <c r="Y4" s="149"/>
      <c r="Z4" s="149"/>
    </row>
    <row r="5" spans="1:26" ht="46.5" customHeight="1">
      <c r="A5" s="154" t="s">
        <v>0</v>
      </c>
      <c r="B5" s="154" t="s">
        <v>8</v>
      </c>
      <c r="C5" s="129" t="s">
        <v>367</v>
      </c>
      <c r="D5" s="157" t="s">
        <v>368</v>
      </c>
      <c r="E5" s="160" t="s">
        <v>369</v>
      </c>
      <c r="F5" s="160" t="s">
        <v>23</v>
      </c>
      <c r="G5" s="160" t="s">
        <v>24</v>
      </c>
      <c r="H5" s="154" t="s">
        <v>373</v>
      </c>
      <c r="I5" s="154"/>
      <c r="J5" s="154"/>
      <c r="K5" s="154"/>
      <c r="L5" s="154"/>
      <c r="M5" s="154"/>
      <c r="N5" s="154"/>
      <c r="O5" s="154"/>
      <c r="P5" s="154"/>
      <c r="Q5" s="154"/>
      <c r="R5" s="154" t="s">
        <v>370</v>
      </c>
      <c r="S5" s="154" t="s">
        <v>371</v>
      </c>
      <c r="T5" s="150" t="s">
        <v>372</v>
      </c>
      <c r="U5" s="151"/>
      <c r="V5" s="151"/>
      <c r="W5" s="151"/>
      <c r="X5" s="151"/>
      <c r="Y5" s="152"/>
      <c r="Z5" s="127" t="s">
        <v>6</v>
      </c>
    </row>
    <row r="6" spans="1:26" s="128" customFormat="1">
      <c r="A6" s="155"/>
      <c r="B6" s="155"/>
      <c r="C6" s="130"/>
      <c r="D6" s="158"/>
      <c r="E6" s="161"/>
      <c r="F6" s="161"/>
      <c r="G6" s="161"/>
      <c r="H6" s="155"/>
      <c r="I6" s="155"/>
      <c r="J6" s="155"/>
      <c r="K6" s="155"/>
      <c r="L6" s="155"/>
      <c r="M6" s="155"/>
      <c r="N6" s="155"/>
      <c r="O6" s="155"/>
      <c r="P6" s="155"/>
      <c r="Q6" s="155"/>
      <c r="R6" s="155"/>
      <c r="S6" s="155"/>
      <c r="T6" s="153" t="s">
        <v>374</v>
      </c>
      <c r="U6" s="153"/>
      <c r="V6" s="153"/>
      <c r="W6" s="153" t="s">
        <v>373</v>
      </c>
      <c r="X6" s="153"/>
      <c r="Y6" s="153"/>
      <c r="Z6" s="126"/>
    </row>
    <row r="7" spans="1:26" s="128" customFormat="1" ht="28.5" customHeight="1" thickBot="1">
      <c r="A7" s="155"/>
      <c r="B7" s="155"/>
      <c r="C7" s="130"/>
      <c r="D7" s="158"/>
      <c r="E7" s="161"/>
      <c r="F7" s="161"/>
      <c r="G7" s="161"/>
      <c r="H7" s="155"/>
      <c r="I7" s="155"/>
      <c r="J7" s="155"/>
      <c r="K7" s="155"/>
      <c r="L7" s="155"/>
      <c r="M7" s="155"/>
      <c r="N7" s="155"/>
      <c r="O7" s="155"/>
      <c r="P7" s="155"/>
      <c r="Q7" s="155"/>
      <c r="R7" s="155"/>
      <c r="S7" s="155"/>
      <c r="T7" s="135" t="s">
        <v>377</v>
      </c>
      <c r="U7" s="135" t="s">
        <v>378</v>
      </c>
      <c r="V7" s="136" t="s">
        <v>376</v>
      </c>
      <c r="W7" s="135" t="s">
        <v>377</v>
      </c>
      <c r="X7" s="136" t="s">
        <v>375</v>
      </c>
      <c r="Y7" s="135" t="s">
        <v>376</v>
      </c>
      <c r="Z7" s="135"/>
    </row>
    <row r="8" spans="1:26" s="6" customFormat="1" ht="19.5">
      <c r="A8" s="12" t="s">
        <v>2</v>
      </c>
      <c r="B8" s="137" t="s">
        <v>380</v>
      </c>
      <c r="C8" s="13"/>
      <c r="D8" s="112"/>
      <c r="E8" s="59"/>
      <c r="F8" s="99"/>
      <c r="G8" s="99"/>
      <c r="H8" s="14"/>
      <c r="I8" s="14"/>
      <c r="J8" s="14"/>
      <c r="K8" s="14"/>
      <c r="L8" s="14"/>
      <c r="M8" s="14"/>
      <c r="N8" s="14"/>
      <c r="O8" s="14"/>
      <c r="P8" s="14"/>
      <c r="Q8" s="15"/>
      <c r="R8" s="15"/>
      <c r="S8" s="15"/>
      <c r="T8" s="15"/>
      <c r="U8" s="15"/>
      <c r="V8" s="15"/>
      <c r="W8" s="15"/>
      <c r="X8" s="15"/>
      <c r="Y8" s="15"/>
      <c r="Z8" s="16"/>
    </row>
    <row r="9" spans="1:26" s="6" customFormat="1" ht="39">
      <c r="A9" s="134">
        <v>1</v>
      </c>
      <c r="B9" s="63" t="s">
        <v>357</v>
      </c>
      <c r="C9" s="139" t="s">
        <v>379</v>
      </c>
      <c r="D9" s="18"/>
      <c r="E9" s="133">
        <v>7000</v>
      </c>
      <c r="F9" s="133">
        <v>1000</v>
      </c>
      <c r="G9" s="133">
        <v>2000</v>
      </c>
      <c r="H9" s="20"/>
      <c r="I9" s="20"/>
      <c r="J9" s="20"/>
      <c r="K9" s="20"/>
      <c r="L9" s="20"/>
      <c r="M9" s="20"/>
      <c r="N9" s="20"/>
      <c r="O9" s="20"/>
      <c r="P9" s="20"/>
      <c r="Q9" s="21"/>
      <c r="R9" s="21"/>
      <c r="S9" s="141" t="s">
        <v>381</v>
      </c>
      <c r="T9" s="21"/>
      <c r="U9" s="21"/>
      <c r="V9" s="21"/>
      <c r="W9" s="21"/>
      <c r="X9" s="21"/>
      <c r="Y9" s="21"/>
      <c r="Z9" s="22"/>
    </row>
    <row r="10" spans="1:26" ht="39">
      <c r="A10" s="134">
        <v>2</v>
      </c>
      <c r="B10" s="101" t="s">
        <v>359</v>
      </c>
      <c r="C10" s="139" t="s">
        <v>379</v>
      </c>
      <c r="D10" s="23"/>
      <c r="E10" s="133">
        <v>7000</v>
      </c>
      <c r="F10" s="133">
        <v>1000</v>
      </c>
      <c r="G10" s="133">
        <v>2000</v>
      </c>
      <c r="H10" s="24"/>
      <c r="I10" s="24"/>
      <c r="J10" s="24"/>
      <c r="K10" s="24"/>
      <c r="L10" s="24"/>
      <c r="M10" s="24"/>
      <c r="N10" s="24"/>
      <c r="O10" s="24"/>
      <c r="P10" s="24"/>
      <c r="Q10" s="24"/>
      <c r="R10" s="24"/>
      <c r="S10" s="140">
        <v>19</v>
      </c>
      <c r="T10" s="24"/>
      <c r="U10" s="24"/>
      <c r="V10" s="24"/>
      <c r="W10" s="24"/>
      <c r="X10" s="24"/>
      <c r="Y10" s="24"/>
      <c r="Z10" s="25"/>
    </row>
    <row r="11" spans="1:26" ht="26.25">
      <c r="A11" s="134">
        <v>3</v>
      </c>
      <c r="B11" s="63" t="s">
        <v>360</v>
      </c>
      <c r="C11" s="139" t="s">
        <v>379</v>
      </c>
      <c r="D11" s="23"/>
      <c r="E11" s="133">
        <v>5000</v>
      </c>
      <c r="F11" s="133">
        <v>500</v>
      </c>
      <c r="G11" s="133">
        <v>1500</v>
      </c>
      <c r="H11" s="24"/>
      <c r="I11" s="24"/>
      <c r="J11" s="24"/>
      <c r="K11" s="24"/>
      <c r="L11" s="24"/>
      <c r="M11" s="24"/>
      <c r="N11" s="24"/>
      <c r="O11" s="24"/>
      <c r="P11" s="24"/>
      <c r="Q11" s="24"/>
      <c r="R11" s="24"/>
      <c r="S11" s="140">
        <v>23</v>
      </c>
      <c r="T11" s="24"/>
      <c r="U11" s="24"/>
      <c r="V11" s="24"/>
      <c r="W11" s="24"/>
      <c r="X11" s="24"/>
      <c r="Y11" s="24"/>
      <c r="Z11" s="25"/>
    </row>
    <row r="12" spans="1:26" ht="26.25">
      <c r="A12" s="134">
        <v>4</v>
      </c>
      <c r="B12" s="63" t="s">
        <v>361</v>
      </c>
      <c r="C12" s="139" t="s">
        <v>379</v>
      </c>
      <c r="D12" s="23"/>
      <c r="E12" s="133">
        <v>7000</v>
      </c>
      <c r="F12" s="133">
        <v>1000</v>
      </c>
      <c r="G12" s="133">
        <v>2000</v>
      </c>
      <c r="H12" s="24"/>
      <c r="I12" s="24"/>
      <c r="J12" s="24"/>
      <c r="K12" s="24"/>
      <c r="L12" s="24"/>
      <c r="M12" s="24"/>
      <c r="N12" s="24"/>
      <c r="O12" s="24"/>
      <c r="P12" s="24"/>
      <c r="Q12" s="24"/>
      <c r="R12" s="24"/>
      <c r="S12" s="140" t="s">
        <v>382</v>
      </c>
      <c r="T12" s="24"/>
      <c r="U12" s="24"/>
      <c r="V12" s="24"/>
      <c r="W12" s="24"/>
      <c r="X12" s="24"/>
      <c r="Y12" s="24"/>
      <c r="Z12" s="25"/>
    </row>
    <row r="13" spans="1:26" ht="39">
      <c r="A13" s="134">
        <v>4</v>
      </c>
      <c r="B13" s="63" t="s">
        <v>363</v>
      </c>
      <c r="C13" s="139" t="s">
        <v>379</v>
      </c>
      <c r="D13" s="27"/>
      <c r="E13" s="133">
        <v>7000</v>
      </c>
      <c r="F13" s="133">
        <v>1000</v>
      </c>
      <c r="G13" s="133">
        <v>2000</v>
      </c>
      <c r="H13" s="24"/>
      <c r="I13" s="24"/>
      <c r="J13" s="24"/>
      <c r="K13" s="24"/>
      <c r="L13" s="24"/>
      <c r="M13" s="24"/>
      <c r="N13" s="24"/>
      <c r="O13" s="24"/>
      <c r="P13" s="24"/>
      <c r="Q13" s="24"/>
      <c r="R13" s="24"/>
      <c r="S13" s="141" t="s">
        <v>383</v>
      </c>
      <c r="T13" s="24"/>
      <c r="U13" s="24"/>
      <c r="V13" s="24"/>
      <c r="W13" s="24"/>
      <c r="X13" s="24"/>
      <c r="Y13" s="24"/>
      <c r="Z13" s="25"/>
    </row>
    <row r="14" spans="1:26" ht="26.25">
      <c r="A14" s="134">
        <v>6</v>
      </c>
      <c r="B14" s="101" t="s">
        <v>364</v>
      </c>
      <c r="C14" s="139" t="s">
        <v>379</v>
      </c>
      <c r="D14" s="29"/>
      <c r="E14" s="133">
        <v>7000</v>
      </c>
      <c r="F14" s="133">
        <v>1000</v>
      </c>
      <c r="G14" s="133">
        <v>2000</v>
      </c>
      <c r="H14" s="24"/>
      <c r="I14" s="24"/>
      <c r="J14" s="24"/>
      <c r="K14" s="24"/>
      <c r="L14" s="24"/>
      <c r="M14" s="24"/>
      <c r="N14" s="24"/>
      <c r="O14" s="24"/>
      <c r="P14" s="24"/>
      <c r="Q14" s="24"/>
      <c r="R14" s="24"/>
      <c r="S14" s="141" t="s">
        <v>384</v>
      </c>
      <c r="T14" s="24"/>
      <c r="U14" s="24"/>
      <c r="V14" s="24"/>
      <c r="W14" s="24"/>
      <c r="X14" s="24"/>
      <c r="Y14" s="24"/>
      <c r="Z14" s="25"/>
    </row>
    <row r="15" spans="1:26" ht="18.75" thickBot="1">
      <c r="A15" s="49"/>
      <c r="B15" s="50" t="s">
        <v>10</v>
      </c>
      <c r="C15" s="50"/>
      <c r="D15" s="50"/>
      <c r="E15" s="138">
        <f>SUM(E9:E14)</f>
        <v>40000</v>
      </c>
      <c r="F15" s="138">
        <f>SUM(F9:F14)</f>
        <v>5500</v>
      </c>
      <c r="G15" s="138">
        <f>SUM(G9:G14)</f>
        <v>11500</v>
      </c>
      <c r="H15" s="51"/>
      <c r="I15" s="51"/>
      <c r="J15" s="51"/>
      <c r="K15" s="51"/>
      <c r="L15" s="51"/>
      <c r="M15" s="51"/>
      <c r="N15" s="51"/>
      <c r="O15" s="51"/>
      <c r="P15" s="51"/>
      <c r="Q15" s="51"/>
      <c r="R15" s="51"/>
      <c r="S15" s="51"/>
      <c r="T15" s="51"/>
      <c r="U15" s="51"/>
      <c r="V15" s="51"/>
      <c r="W15" s="51"/>
      <c r="X15" s="51"/>
      <c r="Y15" s="51"/>
      <c r="Z15" s="52"/>
    </row>
    <row r="16" spans="1:26">
      <c r="A16" s="6"/>
      <c r="B16" s="6"/>
      <c r="C16" s="6"/>
      <c r="D16" s="6"/>
      <c r="E16" s="7"/>
      <c r="F16" s="6"/>
      <c r="G16" s="6"/>
      <c r="H16" s="6"/>
      <c r="I16" s="6"/>
      <c r="J16" s="8"/>
      <c r="K16" s="8"/>
      <c r="L16" s="8"/>
      <c r="M16" s="8"/>
      <c r="N16" s="8"/>
      <c r="O16" s="8"/>
      <c r="P16" s="8"/>
      <c r="Q16" s="8"/>
      <c r="R16" s="8"/>
      <c r="S16" s="8"/>
      <c r="T16" s="8"/>
      <c r="U16" s="8"/>
      <c r="V16" s="8"/>
      <c r="W16" s="8"/>
      <c r="X16" s="8"/>
      <c r="Y16" s="8"/>
      <c r="Z16" s="6"/>
    </row>
    <row r="17" spans="1:26">
      <c r="A17" s="9"/>
      <c r="B17" s="6"/>
      <c r="C17" s="6"/>
      <c r="D17" s="6"/>
      <c r="E17" s="7"/>
      <c r="F17" s="8"/>
      <c r="G17" s="8"/>
      <c r="H17" s="8"/>
      <c r="I17" s="8"/>
      <c r="J17" s="6"/>
      <c r="K17" s="6"/>
      <c r="L17" s="6"/>
      <c r="M17" s="6"/>
      <c r="N17" s="6"/>
      <c r="O17" s="6"/>
      <c r="P17" s="6"/>
      <c r="Q17" s="6"/>
      <c r="R17" s="6"/>
      <c r="S17" s="6"/>
      <c r="T17" s="6"/>
      <c r="U17" s="6"/>
      <c r="V17" s="6"/>
      <c r="W17" s="6"/>
      <c r="X17" s="6"/>
      <c r="Y17" s="6"/>
      <c r="Z17" s="6"/>
    </row>
    <row r="18" spans="1:26">
      <c r="A18" s="6"/>
      <c r="B18" s="6"/>
      <c r="C18" s="6"/>
      <c r="D18" s="6"/>
      <c r="E18" s="7"/>
      <c r="F18" s="6"/>
      <c r="G18" s="6"/>
      <c r="H18" s="6"/>
      <c r="I18" s="6"/>
      <c r="J18" s="6"/>
      <c r="K18" s="6"/>
      <c r="L18" s="6"/>
      <c r="M18" s="6"/>
      <c r="N18" s="6"/>
      <c r="O18" s="6"/>
      <c r="P18" s="6"/>
      <c r="Q18" s="6"/>
      <c r="R18" s="6"/>
      <c r="S18" s="6"/>
      <c r="T18" s="6"/>
      <c r="U18" s="6"/>
      <c r="V18" s="6"/>
      <c r="W18" s="6"/>
      <c r="X18" s="6"/>
      <c r="Y18" s="6"/>
      <c r="Z18" s="6"/>
    </row>
    <row r="20" spans="1:26">
      <c r="J20" s="11"/>
      <c r="K20" s="11"/>
      <c r="L20" s="11"/>
      <c r="M20" s="11"/>
      <c r="N20" s="11"/>
      <c r="O20" s="11"/>
      <c r="P20" s="11"/>
      <c r="Q20" s="11"/>
      <c r="R20" s="11"/>
      <c r="S20" s="11"/>
      <c r="T20" s="11"/>
      <c r="U20" s="11"/>
      <c r="V20" s="11"/>
      <c r="W20" s="11"/>
      <c r="X20" s="11"/>
      <c r="Y20" s="11"/>
    </row>
  </sheetData>
  <mergeCells count="16">
    <mergeCell ref="A1:Z1"/>
    <mergeCell ref="A2:Z2"/>
    <mergeCell ref="A3:Z3"/>
    <mergeCell ref="A4:Z4"/>
    <mergeCell ref="A5:A7"/>
    <mergeCell ref="B5:B7"/>
    <mergeCell ref="D5:D7"/>
    <mergeCell ref="E5:E7"/>
    <mergeCell ref="F5:F7"/>
    <mergeCell ref="G5:G7"/>
    <mergeCell ref="H5:Q7"/>
    <mergeCell ref="R5:R7"/>
    <mergeCell ref="S5:S7"/>
    <mergeCell ref="T5:Y5"/>
    <mergeCell ref="T6:V6"/>
    <mergeCell ref="W6:Y6"/>
  </mergeCells>
  <hyperlinks>
    <hyperlink ref="A3"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Z20"/>
  <sheetViews>
    <sheetView workbookViewId="0">
      <selection activeCell="Z11" sqref="Z11"/>
    </sheetView>
  </sheetViews>
  <sheetFormatPr defaultRowHeight="15"/>
  <cols>
    <col min="1" max="1" width="6.5703125" style="5" customWidth="1"/>
    <col min="2" max="2" width="44.42578125" style="5" customWidth="1"/>
    <col min="3" max="3" width="7.28515625" style="5" customWidth="1"/>
    <col min="4" max="4" width="8.85546875" style="5" customWidth="1"/>
    <col min="5" max="5" width="17.7109375" style="10" customWidth="1"/>
    <col min="6" max="6" width="17" style="5" customWidth="1"/>
    <col min="7" max="7" width="17.5703125" style="5" bestFit="1" customWidth="1"/>
    <col min="8" max="8" width="7.140625" style="5" hidden="1" customWidth="1"/>
    <col min="9" max="9" width="11.42578125" style="5" hidden="1" customWidth="1"/>
    <col min="10" max="10" width="12.42578125" style="5" hidden="1" customWidth="1"/>
    <col min="11" max="11" width="12.5703125" style="5" hidden="1" customWidth="1"/>
    <col min="12" max="12" width="19.28515625" style="5" hidden="1" customWidth="1"/>
    <col min="13" max="13" width="20.42578125" style="5" hidden="1" customWidth="1"/>
    <col min="14" max="14" width="17.5703125" style="5" hidden="1" customWidth="1"/>
    <col min="15" max="15" width="18" style="5" hidden="1" customWidth="1"/>
    <col min="16" max="16" width="12.42578125" style="5" hidden="1" customWidth="1"/>
    <col min="17" max="17" width="7.85546875" style="5" customWidth="1"/>
    <col min="18" max="18" width="10.85546875" style="5" customWidth="1"/>
    <col min="19" max="19" width="10" style="5" customWidth="1"/>
    <col min="20" max="20" width="7.7109375" style="5" customWidth="1"/>
    <col min="21" max="21" width="8" style="5" customWidth="1"/>
    <col min="22" max="22" width="8.42578125" style="5" customWidth="1"/>
    <col min="23" max="23" width="6.28515625" style="5" customWidth="1"/>
    <col min="24" max="24" width="5.7109375" style="5" customWidth="1"/>
    <col min="25" max="25" width="10.140625" style="5" customWidth="1"/>
    <col min="26" max="26" width="12.42578125" style="5" customWidth="1"/>
    <col min="27" max="16384" width="9.140625" style="5"/>
  </cols>
  <sheetData>
    <row r="1" spans="1:26" ht="51.75" customHeight="1">
      <c r="A1" s="147" t="s">
        <v>7</v>
      </c>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6" ht="18">
      <c r="A2" s="148" t="s">
        <v>4</v>
      </c>
      <c r="B2" s="148"/>
      <c r="C2" s="148"/>
      <c r="D2" s="148"/>
      <c r="E2" s="148"/>
      <c r="F2" s="148"/>
      <c r="G2" s="148"/>
      <c r="H2" s="148"/>
      <c r="I2" s="148"/>
      <c r="J2" s="148"/>
      <c r="K2" s="148"/>
      <c r="L2" s="148"/>
      <c r="M2" s="148"/>
      <c r="N2" s="148"/>
      <c r="O2" s="148"/>
      <c r="P2" s="148"/>
      <c r="Q2" s="148"/>
      <c r="R2" s="148"/>
      <c r="S2" s="148"/>
      <c r="T2" s="148"/>
      <c r="U2" s="148"/>
      <c r="V2" s="148"/>
      <c r="W2" s="148"/>
      <c r="X2" s="148"/>
      <c r="Y2" s="148"/>
      <c r="Z2" s="148"/>
    </row>
    <row r="3" spans="1:26" ht="18">
      <c r="A3" s="148" t="s">
        <v>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8.75" thickBot="1">
      <c r="A4" s="149" t="s">
        <v>366</v>
      </c>
      <c r="B4" s="149"/>
      <c r="C4" s="149"/>
      <c r="D4" s="149"/>
      <c r="E4" s="149"/>
      <c r="F4" s="149"/>
      <c r="G4" s="149"/>
      <c r="H4" s="149"/>
      <c r="I4" s="149"/>
      <c r="J4" s="149"/>
      <c r="K4" s="149"/>
      <c r="L4" s="149"/>
      <c r="M4" s="149"/>
      <c r="N4" s="149"/>
      <c r="O4" s="149"/>
      <c r="P4" s="149"/>
      <c r="Q4" s="149"/>
      <c r="R4" s="149"/>
      <c r="S4" s="149"/>
      <c r="T4" s="149"/>
      <c r="U4" s="149"/>
      <c r="V4" s="149"/>
      <c r="W4" s="149"/>
      <c r="X4" s="149"/>
      <c r="Y4" s="149"/>
      <c r="Z4" s="149"/>
    </row>
    <row r="5" spans="1:26" ht="46.5" customHeight="1">
      <c r="A5" s="154" t="s">
        <v>0</v>
      </c>
      <c r="B5" s="154" t="s">
        <v>8</v>
      </c>
      <c r="C5" s="129" t="s">
        <v>367</v>
      </c>
      <c r="D5" s="157" t="s">
        <v>368</v>
      </c>
      <c r="E5" s="160" t="s">
        <v>369</v>
      </c>
      <c r="F5" s="160" t="s">
        <v>23</v>
      </c>
      <c r="G5" s="160" t="s">
        <v>24</v>
      </c>
      <c r="H5" s="154" t="s">
        <v>373</v>
      </c>
      <c r="I5" s="154"/>
      <c r="J5" s="154"/>
      <c r="K5" s="154"/>
      <c r="L5" s="154"/>
      <c r="M5" s="154"/>
      <c r="N5" s="154"/>
      <c r="O5" s="154"/>
      <c r="P5" s="154"/>
      <c r="Q5" s="154"/>
      <c r="R5" s="154" t="s">
        <v>370</v>
      </c>
      <c r="S5" s="154" t="s">
        <v>371</v>
      </c>
      <c r="T5" s="150" t="s">
        <v>372</v>
      </c>
      <c r="U5" s="151"/>
      <c r="V5" s="151"/>
      <c r="W5" s="151"/>
      <c r="X5" s="151"/>
      <c r="Y5" s="152"/>
      <c r="Z5" s="127" t="s">
        <v>6</v>
      </c>
    </row>
    <row r="6" spans="1:26" s="128" customFormat="1">
      <c r="A6" s="155"/>
      <c r="B6" s="155"/>
      <c r="C6" s="130"/>
      <c r="D6" s="158"/>
      <c r="E6" s="161"/>
      <c r="F6" s="161"/>
      <c r="G6" s="161"/>
      <c r="H6" s="155"/>
      <c r="I6" s="155"/>
      <c r="J6" s="155"/>
      <c r="K6" s="155"/>
      <c r="L6" s="155"/>
      <c r="M6" s="155"/>
      <c r="N6" s="155"/>
      <c r="O6" s="155"/>
      <c r="P6" s="155"/>
      <c r="Q6" s="155"/>
      <c r="R6" s="155"/>
      <c r="S6" s="155"/>
      <c r="T6" s="153" t="s">
        <v>374</v>
      </c>
      <c r="U6" s="153"/>
      <c r="V6" s="153"/>
      <c r="W6" s="153" t="s">
        <v>373</v>
      </c>
      <c r="X6" s="153"/>
      <c r="Y6" s="153"/>
      <c r="Z6" s="126"/>
    </row>
    <row r="7" spans="1:26" s="128" customFormat="1" ht="28.5" customHeight="1" thickBot="1">
      <c r="A7" s="155"/>
      <c r="B7" s="155"/>
      <c r="C7" s="130"/>
      <c r="D7" s="158"/>
      <c r="E7" s="161"/>
      <c r="F7" s="161"/>
      <c r="G7" s="161"/>
      <c r="H7" s="155"/>
      <c r="I7" s="155"/>
      <c r="J7" s="155"/>
      <c r="K7" s="155"/>
      <c r="L7" s="155"/>
      <c r="M7" s="155"/>
      <c r="N7" s="155"/>
      <c r="O7" s="155"/>
      <c r="P7" s="155"/>
      <c r="Q7" s="155"/>
      <c r="R7" s="155"/>
      <c r="S7" s="155"/>
      <c r="T7" s="135" t="s">
        <v>377</v>
      </c>
      <c r="U7" s="135" t="s">
        <v>378</v>
      </c>
      <c r="V7" s="136" t="s">
        <v>376</v>
      </c>
      <c r="W7" s="135" t="s">
        <v>377</v>
      </c>
      <c r="X7" s="136" t="s">
        <v>375</v>
      </c>
      <c r="Y7" s="136" t="s">
        <v>376</v>
      </c>
      <c r="Z7" s="135"/>
    </row>
    <row r="8" spans="1:26" s="6" customFormat="1" ht="20.25" thickBot="1">
      <c r="A8" s="12" t="s">
        <v>2</v>
      </c>
      <c r="B8" s="137" t="s">
        <v>380</v>
      </c>
      <c r="C8" s="13"/>
      <c r="D8" s="112"/>
      <c r="E8" s="59"/>
      <c r="F8" s="99"/>
      <c r="G8" s="99"/>
      <c r="H8" s="14"/>
      <c r="I8" s="14"/>
      <c r="J8" s="14"/>
      <c r="K8" s="14"/>
      <c r="L8" s="14"/>
      <c r="M8" s="14"/>
      <c r="N8" s="14"/>
      <c r="O8" s="14"/>
      <c r="P8" s="14"/>
      <c r="Q8" s="15"/>
      <c r="R8" s="15"/>
      <c r="S8" s="57">
        <v>2</v>
      </c>
      <c r="T8" s="15"/>
      <c r="U8" s="15"/>
      <c r="V8" s="15"/>
      <c r="W8" s="15"/>
      <c r="X8" s="15"/>
      <c r="Y8" s="15"/>
      <c r="Z8" s="16"/>
    </row>
    <row r="9" spans="1:26" s="6" customFormat="1" ht="27" thickBot="1">
      <c r="A9" s="134">
        <v>1</v>
      </c>
      <c r="B9" s="58" t="s">
        <v>195</v>
      </c>
      <c r="C9" s="139" t="s">
        <v>379</v>
      </c>
      <c r="D9" s="18"/>
      <c r="E9" s="138">
        <v>1500</v>
      </c>
      <c r="F9" s="138">
        <f>E9*0.7</f>
        <v>1050</v>
      </c>
      <c r="G9" s="138">
        <f t="shared" ref="G9:G14" si="0">E9-F9</f>
        <v>450</v>
      </c>
      <c r="H9" s="20"/>
      <c r="I9" s="20"/>
      <c r="J9" s="20"/>
      <c r="K9" s="20"/>
      <c r="L9" s="20"/>
      <c r="M9" s="20"/>
      <c r="N9" s="20"/>
      <c r="O9" s="20"/>
      <c r="P9" s="20"/>
      <c r="Q9" s="21"/>
      <c r="R9" s="21"/>
      <c r="S9" s="62" t="s">
        <v>196</v>
      </c>
      <c r="T9" s="21"/>
      <c r="U9" s="21"/>
      <c r="V9" s="21"/>
      <c r="W9" s="21"/>
      <c r="X9" s="21"/>
      <c r="Y9" s="21"/>
      <c r="Z9" s="22"/>
    </row>
    <row r="10" spans="1:26" ht="27" thickBot="1">
      <c r="A10" s="134">
        <v>2</v>
      </c>
      <c r="B10" s="63" t="s">
        <v>197</v>
      </c>
      <c r="C10" s="139" t="s">
        <v>379</v>
      </c>
      <c r="D10" s="23"/>
      <c r="E10" s="138">
        <v>2000</v>
      </c>
      <c r="F10" s="138">
        <f>E10*0.7</f>
        <v>1400</v>
      </c>
      <c r="G10" s="138">
        <f t="shared" si="0"/>
        <v>600</v>
      </c>
      <c r="H10" s="24"/>
      <c r="I10" s="24"/>
      <c r="J10" s="24"/>
      <c r="K10" s="24"/>
      <c r="L10" s="24"/>
      <c r="M10" s="24"/>
      <c r="N10" s="24"/>
      <c r="O10" s="24"/>
      <c r="P10" s="24"/>
      <c r="Q10" s="24"/>
      <c r="R10" s="24"/>
      <c r="S10" s="62">
        <v>8</v>
      </c>
      <c r="T10" s="24"/>
      <c r="U10" s="24"/>
      <c r="V10" s="24"/>
      <c r="W10" s="24"/>
      <c r="X10" s="24"/>
      <c r="Y10" s="24"/>
      <c r="Z10" s="25"/>
    </row>
    <row r="11" spans="1:26" ht="27" thickBot="1">
      <c r="A11" s="134">
        <v>3</v>
      </c>
      <c r="B11" s="63" t="s">
        <v>198</v>
      </c>
      <c r="C11" s="139" t="s">
        <v>379</v>
      </c>
      <c r="D11" s="23"/>
      <c r="E11" s="138">
        <v>3150</v>
      </c>
      <c r="F11" s="138">
        <v>2200</v>
      </c>
      <c r="G11" s="138">
        <f t="shared" si="0"/>
        <v>950</v>
      </c>
      <c r="H11" s="24"/>
      <c r="I11" s="24"/>
      <c r="J11" s="24"/>
      <c r="K11" s="24"/>
      <c r="L11" s="24"/>
      <c r="M11" s="24"/>
      <c r="N11" s="24"/>
      <c r="O11" s="24"/>
      <c r="P11" s="24"/>
      <c r="Q11" s="24"/>
      <c r="R11" s="24"/>
      <c r="S11" s="62">
        <v>9</v>
      </c>
      <c r="T11" s="24"/>
      <c r="U11" s="24"/>
      <c r="V11" s="24"/>
      <c r="W11" s="24"/>
      <c r="X11" s="24"/>
      <c r="Y11" s="24"/>
      <c r="Z11" s="25"/>
    </row>
    <row r="12" spans="1:26" ht="27" thickBot="1">
      <c r="A12" s="134">
        <v>4</v>
      </c>
      <c r="B12" s="63" t="s">
        <v>199</v>
      </c>
      <c r="C12" s="139" t="s">
        <v>379</v>
      </c>
      <c r="D12" s="23"/>
      <c r="E12" s="138">
        <v>1500</v>
      </c>
      <c r="F12" s="138">
        <f>E12*0.7</f>
        <v>1050</v>
      </c>
      <c r="G12" s="138">
        <f t="shared" si="0"/>
        <v>450</v>
      </c>
      <c r="H12" s="24"/>
      <c r="I12" s="24"/>
      <c r="J12" s="24"/>
      <c r="K12" s="24"/>
      <c r="L12" s="24"/>
      <c r="M12" s="24"/>
      <c r="N12" s="24"/>
      <c r="O12" s="24"/>
      <c r="P12" s="24"/>
      <c r="Q12" s="24"/>
      <c r="R12" s="24"/>
      <c r="S12" s="62">
        <v>11</v>
      </c>
      <c r="T12" s="24"/>
      <c r="U12" s="24"/>
      <c r="V12" s="24"/>
      <c r="W12" s="24"/>
      <c r="X12" s="24"/>
      <c r="Y12" s="24"/>
      <c r="Z12" s="25"/>
    </row>
    <row r="13" spans="1:26" ht="27" thickBot="1">
      <c r="A13" s="134">
        <v>4</v>
      </c>
      <c r="B13" s="63" t="s">
        <v>200</v>
      </c>
      <c r="C13" s="139" t="s">
        <v>379</v>
      </c>
      <c r="D13" s="27"/>
      <c r="E13" s="138">
        <v>1500</v>
      </c>
      <c r="F13" s="138">
        <f>E13*0.7</f>
        <v>1050</v>
      </c>
      <c r="G13" s="138">
        <f t="shared" si="0"/>
        <v>450</v>
      </c>
      <c r="H13" s="24"/>
      <c r="I13" s="24"/>
      <c r="J13" s="24"/>
      <c r="K13" s="24"/>
      <c r="L13" s="24"/>
      <c r="M13" s="24"/>
      <c r="N13" s="24"/>
      <c r="O13" s="24"/>
      <c r="P13" s="24"/>
      <c r="Q13" s="24"/>
      <c r="R13" s="24"/>
      <c r="S13" s="62">
        <v>12</v>
      </c>
      <c r="T13" s="24"/>
      <c r="U13" s="24"/>
      <c r="V13" s="24"/>
      <c r="W13" s="24"/>
      <c r="X13" s="24"/>
      <c r="Y13" s="24"/>
      <c r="Z13" s="25"/>
    </row>
    <row r="14" spans="1:26" ht="18.75" thickBot="1">
      <c r="A14" s="134">
        <v>6</v>
      </c>
      <c r="B14" s="63" t="s">
        <v>201</v>
      </c>
      <c r="C14" s="139" t="s">
        <v>379</v>
      </c>
      <c r="D14" s="29"/>
      <c r="E14" s="138">
        <v>1800</v>
      </c>
      <c r="F14" s="138">
        <v>1250</v>
      </c>
      <c r="G14" s="138">
        <f t="shared" si="0"/>
        <v>550</v>
      </c>
      <c r="H14" s="24"/>
      <c r="I14" s="24"/>
      <c r="J14" s="24"/>
      <c r="K14" s="24"/>
      <c r="L14" s="24"/>
      <c r="M14" s="24"/>
      <c r="N14" s="24"/>
      <c r="O14" s="24"/>
      <c r="P14" s="24"/>
      <c r="Q14" s="24"/>
      <c r="R14" s="24"/>
      <c r="S14" s="24"/>
      <c r="T14" s="24"/>
      <c r="U14" s="24"/>
      <c r="V14" s="24"/>
      <c r="W14" s="24"/>
      <c r="X14" s="24"/>
      <c r="Y14" s="24"/>
      <c r="Z14" s="25"/>
    </row>
    <row r="15" spans="1:26" ht="18.75" thickBot="1">
      <c r="A15" s="49"/>
      <c r="B15" s="50" t="s">
        <v>10</v>
      </c>
      <c r="C15" s="50"/>
      <c r="D15" s="50"/>
      <c r="E15" s="138">
        <f>SUM(E9:E14)</f>
        <v>11450</v>
      </c>
      <c r="F15" s="138">
        <f>SUM(F9:F14)</f>
        <v>8000</v>
      </c>
      <c r="G15" s="138">
        <f>SUM(G9:G14)</f>
        <v>3450</v>
      </c>
      <c r="H15" s="51"/>
      <c r="I15" s="51"/>
      <c r="J15" s="51"/>
      <c r="K15" s="51"/>
      <c r="L15" s="51"/>
      <c r="M15" s="51"/>
      <c r="N15" s="51"/>
      <c r="O15" s="51"/>
      <c r="P15" s="51"/>
      <c r="Q15" s="51"/>
      <c r="R15" s="51"/>
      <c r="S15" s="51"/>
      <c r="T15" s="51"/>
      <c r="U15" s="51"/>
      <c r="V15" s="51"/>
      <c r="W15" s="51"/>
      <c r="X15" s="51"/>
      <c r="Y15" s="51"/>
      <c r="Z15" s="52"/>
    </row>
    <row r="16" spans="1:26">
      <c r="A16" s="6"/>
      <c r="B16" s="6"/>
      <c r="C16" s="6"/>
      <c r="D16" s="6"/>
      <c r="E16" s="7"/>
      <c r="F16" s="6"/>
      <c r="G16" s="6"/>
      <c r="H16" s="6"/>
      <c r="I16" s="6"/>
      <c r="J16" s="8"/>
      <c r="K16" s="8"/>
      <c r="L16" s="8"/>
      <c r="M16" s="8"/>
      <c r="N16" s="8"/>
      <c r="O16" s="8"/>
      <c r="P16" s="8"/>
      <c r="Q16" s="8"/>
      <c r="R16" s="8"/>
      <c r="S16" s="8"/>
      <c r="T16" s="8"/>
      <c r="U16" s="8"/>
      <c r="V16" s="8"/>
      <c r="W16" s="8"/>
      <c r="X16" s="8"/>
      <c r="Y16" s="8"/>
      <c r="Z16" s="6"/>
    </row>
    <row r="17" spans="1:26">
      <c r="A17" s="9"/>
      <c r="B17" s="6"/>
      <c r="C17" s="6"/>
      <c r="D17" s="6"/>
      <c r="E17" s="7"/>
      <c r="F17" s="8"/>
      <c r="G17" s="8"/>
      <c r="H17" s="8"/>
      <c r="I17" s="8"/>
      <c r="J17" s="6"/>
      <c r="K17" s="6"/>
      <c r="L17" s="6"/>
      <c r="M17" s="6"/>
      <c r="N17" s="6"/>
      <c r="O17" s="6"/>
      <c r="P17" s="6"/>
      <c r="Q17" s="6"/>
      <c r="R17" s="6"/>
      <c r="S17" s="6"/>
      <c r="T17" s="6"/>
      <c r="U17" s="6"/>
      <c r="V17" s="6"/>
      <c r="W17" s="6"/>
      <c r="X17" s="6"/>
      <c r="Y17" s="6"/>
      <c r="Z17" s="6"/>
    </row>
    <row r="18" spans="1:26">
      <c r="A18" s="6"/>
      <c r="B18" s="6"/>
      <c r="C18" s="6"/>
      <c r="D18" s="6"/>
      <c r="E18" s="7"/>
      <c r="F18" s="6"/>
      <c r="G18" s="6"/>
      <c r="H18" s="6"/>
      <c r="I18" s="6"/>
      <c r="J18" s="6"/>
      <c r="K18" s="6"/>
      <c r="L18" s="6"/>
      <c r="M18" s="6"/>
      <c r="N18" s="6"/>
      <c r="O18" s="6"/>
      <c r="P18" s="6"/>
      <c r="Q18" s="6"/>
      <c r="R18" s="6"/>
      <c r="S18" s="6"/>
      <c r="T18" s="6"/>
      <c r="U18" s="6"/>
      <c r="V18" s="6"/>
      <c r="W18" s="6"/>
      <c r="X18" s="6"/>
      <c r="Y18" s="6"/>
      <c r="Z18" s="6"/>
    </row>
    <row r="19" spans="1:26" ht="15.75" thickBot="1">
      <c r="F19" s="138"/>
    </row>
    <row r="20" spans="1:26">
      <c r="J20" s="11"/>
      <c r="K20" s="11"/>
      <c r="L20" s="11"/>
      <c r="M20" s="11"/>
      <c r="N20" s="11"/>
      <c r="O20" s="11"/>
      <c r="P20" s="11"/>
      <c r="Q20" s="11"/>
      <c r="R20" s="11"/>
      <c r="S20" s="11"/>
      <c r="T20" s="11"/>
      <c r="U20" s="11"/>
      <c r="V20" s="11"/>
      <c r="W20" s="11"/>
      <c r="X20" s="11"/>
      <c r="Y20" s="11"/>
    </row>
  </sheetData>
  <mergeCells count="16">
    <mergeCell ref="A1:Z1"/>
    <mergeCell ref="A2:Z2"/>
    <mergeCell ref="A3:Z3"/>
    <mergeCell ref="A4:Z4"/>
    <mergeCell ref="A5:A7"/>
    <mergeCell ref="B5:B7"/>
    <mergeCell ref="D5:D7"/>
    <mergeCell ref="E5:E7"/>
    <mergeCell ref="F5:F7"/>
    <mergeCell ref="G5:G7"/>
    <mergeCell ref="H5:Q7"/>
    <mergeCell ref="R5:R7"/>
    <mergeCell ref="S5:S7"/>
    <mergeCell ref="T5:Y5"/>
    <mergeCell ref="T6:V6"/>
    <mergeCell ref="W6:Y6"/>
  </mergeCells>
  <hyperlinks>
    <hyperlink ref="A3"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Z19"/>
  <sheetViews>
    <sheetView workbookViewId="0">
      <selection activeCell="F15" sqref="F15"/>
    </sheetView>
  </sheetViews>
  <sheetFormatPr defaultRowHeight="15"/>
  <cols>
    <col min="1" max="1" width="6.5703125" style="5" customWidth="1"/>
    <col min="2" max="2" width="44.42578125" style="5" customWidth="1"/>
    <col min="3" max="3" width="7.28515625" style="5" customWidth="1"/>
    <col min="4" max="4" width="8.85546875" style="5" customWidth="1"/>
    <col min="5" max="5" width="17.7109375" style="10" customWidth="1"/>
    <col min="6" max="6" width="10.28515625" style="5" customWidth="1"/>
    <col min="7" max="7" width="17.5703125" style="5" bestFit="1" customWidth="1"/>
    <col min="8" max="8" width="7.140625" style="5" hidden="1" customWidth="1"/>
    <col min="9" max="9" width="11.42578125" style="5" hidden="1" customWidth="1"/>
    <col min="10" max="10" width="12.42578125" style="5" hidden="1" customWidth="1"/>
    <col min="11" max="11" width="12.5703125" style="5" hidden="1" customWidth="1"/>
    <col min="12" max="12" width="19.28515625" style="5" hidden="1" customWidth="1"/>
    <col min="13" max="13" width="20.42578125" style="5" hidden="1" customWidth="1"/>
    <col min="14" max="14" width="17.5703125" style="5" hidden="1" customWidth="1"/>
    <col min="15" max="15" width="18" style="5" hidden="1" customWidth="1"/>
    <col min="16" max="16" width="12.42578125" style="5" hidden="1" customWidth="1"/>
    <col min="17" max="17" width="8.42578125" style="5" customWidth="1"/>
    <col min="18" max="18" width="8.28515625" style="5" bestFit="1" customWidth="1"/>
    <col min="19" max="19" width="10" style="5" customWidth="1"/>
    <col min="20" max="20" width="7.7109375" style="5" customWidth="1"/>
    <col min="21" max="21" width="8" style="5" customWidth="1"/>
    <col min="22" max="22" width="8.42578125" style="5" customWidth="1"/>
    <col min="23" max="23" width="6.28515625" style="5" customWidth="1"/>
    <col min="24" max="24" width="5.7109375" style="5" customWidth="1"/>
    <col min="25" max="25" width="15" style="5" customWidth="1"/>
    <col min="26" max="26" width="12.42578125" style="5" customWidth="1"/>
    <col min="27" max="16384" width="9.140625" style="5"/>
  </cols>
  <sheetData>
    <row r="1" spans="1:26" ht="51.75" customHeight="1">
      <c r="A1" s="147" t="s">
        <v>7</v>
      </c>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6" ht="18">
      <c r="A2" s="148" t="s">
        <v>4</v>
      </c>
      <c r="B2" s="148"/>
      <c r="C2" s="148"/>
      <c r="D2" s="148"/>
      <c r="E2" s="148"/>
      <c r="F2" s="148"/>
      <c r="G2" s="148"/>
      <c r="H2" s="148"/>
      <c r="I2" s="148"/>
      <c r="J2" s="148"/>
      <c r="K2" s="148"/>
      <c r="L2" s="148"/>
      <c r="M2" s="148"/>
      <c r="N2" s="148"/>
      <c r="O2" s="148"/>
      <c r="P2" s="148"/>
      <c r="Q2" s="148"/>
      <c r="R2" s="148"/>
      <c r="S2" s="148"/>
      <c r="T2" s="148"/>
      <c r="U2" s="148"/>
      <c r="V2" s="148"/>
      <c r="W2" s="148"/>
      <c r="X2" s="148"/>
      <c r="Y2" s="148"/>
      <c r="Z2" s="148"/>
    </row>
    <row r="3" spans="1:26" ht="18">
      <c r="A3" s="148" t="s">
        <v>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8.75" thickBot="1">
      <c r="A4" s="149" t="s">
        <v>366</v>
      </c>
      <c r="B4" s="149"/>
      <c r="C4" s="149"/>
      <c r="D4" s="149"/>
      <c r="E4" s="149"/>
      <c r="F4" s="149"/>
      <c r="G4" s="149"/>
      <c r="H4" s="149"/>
      <c r="I4" s="149"/>
      <c r="J4" s="149"/>
      <c r="K4" s="149"/>
      <c r="L4" s="149"/>
      <c r="M4" s="149"/>
      <c r="N4" s="149"/>
      <c r="O4" s="149"/>
      <c r="P4" s="149"/>
      <c r="Q4" s="149"/>
      <c r="R4" s="149"/>
      <c r="S4" s="149"/>
      <c r="T4" s="149"/>
      <c r="U4" s="149"/>
      <c r="V4" s="149"/>
      <c r="W4" s="149"/>
      <c r="X4" s="149"/>
      <c r="Y4" s="149"/>
      <c r="Z4" s="149"/>
    </row>
    <row r="5" spans="1:26" ht="46.5" customHeight="1">
      <c r="A5" s="154" t="s">
        <v>0</v>
      </c>
      <c r="B5" s="154" t="s">
        <v>8</v>
      </c>
      <c r="C5" s="129" t="s">
        <v>367</v>
      </c>
      <c r="D5" s="157" t="s">
        <v>368</v>
      </c>
      <c r="E5" s="160" t="s">
        <v>369</v>
      </c>
      <c r="F5" s="160" t="s">
        <v>23</v>
      </c>
      <c r="G5" s="160" t="s">
        <v>24</v>
      </c>
      <c r="H5" s="154" t="s">
        <v>373</v>
      </c>
      <c r="I5" s="154"/>
      <c r="J5" s="154"/>
      <c r="K5" s="154"/>
      <c r="L5" s="154"/>
      <c r="M5" s="154"/>
      <c r="N5" s="154"/>
      <c r="O5" s="154"/>
      <c r="P5" s="154"/>
      <c r="Q5" s="154"/>
      <c r="R5" s="154" t="s">
        <v>370</v>
      </c>
      <c r="S5" s="154" t="s">
        <v>371</v>
      </c>
      <c r="T5" s="150" t="s">
        <v>372</v>
      </c>
      <c r="U5" s="151"/>
      <c r="V5" s="151"/>
      <c r="W5" s="151"/>
      <c r="X5" s="151"/>
      <c r="Y5" s="152"/>
      <c r="Z5" s="127" t="s">
        <v>6</v>
      </c>
    </row>
    <row r="6" spans="1:26" s="128" customFormat="1">
      <c r="A6" s="155"/>
      <c r="B6" s="155"/>
      <c r="C6" s="130"/>
      <c r="D6" s="158"/>
      <c r="E6" s="161"/>
      <c r="F6" s="161"/>
      <c r="G6" s="161"/>
      <c r="H6" s="155"/>
      <c r="I6" s="155"/>
      <c r="J6" s="155"/>
      <c r="K6" s="155"/>
      <c r="L6" s="155"/>
      <c r="M6" s="155"/>
      <c r="N6" s="155"/>
      <c r="O6" s="155"/>
      <c r="P6" s="155"/>
      <c r="Q6" s="155"/>
      <c r="R6" s="155"/>
      <c r="S6" s="155"/>
      <c r="T6" s="153" t="s">
        <v>374</v>
      </c>
      <c r="U6" s="153"/>
      <c r="V6" s="153"/>
      <c r="W6" s="153" t="s">
        <v>373</v>
      </c>
      <c r="X6" s="153"/>
      <c r="Y6" s="153"/>
      <c r="Z6" s="126"/>
    </row>
    <row r="7" spans="1:26" s="128" customFormat="1" ht="28.5" customHeight="1" thickBot="1">
      <c r="A7" s="155"/>
      <c r="B7" s="155"/>
      <c r="C7" s="130"/>
      <c r="D7" s="158"/>
      <c r="E7" s="161"/>
      <c r="F7" s="161"/>
      <c r="G7" s="161"/>
      <c r="H7" s="155"/>
      <c r="I7" s="155"/>
      <c r="J7" s="155"/>
      <c r="K7" s="155"/>
      <c r="L7" s="155"/>
      <c r="M7" s="155"/>
      <c r="N7" s="155"/>
      <c r="O7" s="155"/>
      <c r="P7" s="155"/>
      <c r="Q7" s="155"/>
      <c r="R7" s="155"/>
      <c r="S7" s="155"/>
      <c r="T7" s="135" t="s">
        <v>377</v>
      </c>
      <c r="U7" s="135" t="s">
        <v>378</v>
      </c>
      <c r="V7" s="136" t="s">
        <v>376</v>
      </c>
      <c r="W7" s="135" t="s">
        <v>377</v>
      </c>
      <c r="X7" s="136" t="s">
        <v>375</v>
      </c>
      <c r="Y7" s="135" t="s">
        <v>376</v>
      </c>
      <c r="Z7" s="135"/>
    </row>
    <row r="8" spans="1:26" s="6" customFormat="1" ht="20.25" thickBot="1">
      <c r="A8" s="12" t="s">
        <v>2</v>
      </c>
      <c r="B8" s="137" t="s">
        <v>380</v>
      </c>
      <c r="C8" s="13"/>
      <c r="D8" s="112"/>
      <c r="E8" s="59"/>
      <c r="F8" s="99"/>
      <c r="G8" s="99"/>
      <c r="H8" s="14"/>
      <c r="I8" s="14"/>
      <c r="J8" s="14"/>
      <c r="K8" s="14"/>
      <c r="L8" s="14"/>
      <c r="M8" s="14"/>
      <c r="N8" s="14"/>
      <c r="O8" s="14"/>
      <c r="P8" s="14"/>
      <c r="Q8" s="15"/>
      <c r="R8" s="15"/>
      <c r="S8" s="15"/>
      <c r="T8" s="15"/>
      <c r="U8" s="15"/>
      <c r="V8" s="15"/>
      <c r="W8" s="15"/>
      <c r="X8" s="15"/>
      <c r="Y8" s="15"/>
      <c r="Z8" s="16"/>
    </row>
    <row r="9" spans="1:26" s="6" customFormat="1" ht="19.5">
      <c r="A9" s="134">
        <v>1</v>
      </c>
      <c r="B9" s="58" t="s">
        <v>187</v>
      </c>
      <c r="C9" s="139" t="s">
        <v>379</v>
      </c>
      <c r="D9" s="18"/>
      <c r="E9" s="133">
        <v>2900</v>
      </c>
      <c r="F9" s="133"/>
      <c r="G9" s="133">
        <v>900</v>
      </c>
      <c r="H9" s="20"/>
      <c r="I9" s="20"/>
      <c r="J9" s="20"/>
      <c r="K9" s="20"/>
      <c r="L9" s="20"/>
      <c r="M9" s="20"/>
      <c r="N9" s="20"/>
      <c r="O9" s="20"/>
      <c r="P9" s="20"/>
      <c r="Q9" s="21"/>
      <c r="R9" s="21"/>
      <c r="S9" s="21"/>
      <c r="T9" s="21"/>
      <c r="U9" s="21"/>
      <c r="V9" s="21"/>
      <c r="W9" s="21"/>
      <c r="X9" s="21"/>
      <c r="Y9" s="21"/>
      <c r="Z9" s="22"/>
    </row>
    <row r="10" spans="1:26" ht="18">
      <c r="A10" s="134">
        <v>2</v>
      </c>
      <c r="B10" s="63" t="s">
        <v>188</v>
      </c>
      <c r="C10" s="139" t="s">
        <v>379</v>
      </c>
      <c r="D10" s="23"/>
      <c r="E10" s="133">
        <v>1300</v>
      </c>
      <c r="F10" s="133"/>
      <c r="G10" s="133">
        <v>300</v>
      </c>
      <c r="H10" s="24"/>
      <c r="I10" s="24"/>
      <c r="J10" s="24"/>
      <c r="K10" s="24"/>
      <c r="L10" s="24"/>
      <c r="M10" s="24"/>
      <c r="N10" s="24"/>
      <c r="O10" s="24"/>
      <c r="P10" s="24"/>
      <c r="Q10" s="24"/>
      <c r="R10" s="24"/>
      <c r="S10" s="24"/>
      <c r="T10" s="24"/>
      <c r="U10" s="24"/>
      <c r="V10" s="24"/>
      <c r="W10" s="24"/>
      <c r="X10" s="24"/>
      <c r="Y10" s="24"/>
      <c r="Z10" s="25"/>
    </row>
    <row r="11" spans="1:26" ht="18">
      <c r="A11" s="134">
        <v>3</v>
      </c>
      <c r="B11" s="63" t="s">
        <v>189</v>
      </c>
      <c r="C11" s="139" t="s">
        <v>379</v>
      </c>
      <c r="D11" s="23"/>
      <c r="E11" s="133">
        <v>600</v>
      </c>
      <c r="F11" s="133"/>
      <c r="G11" s="133">
        <v>180</v>
      </c>
      <c r="H11" s="24"/>
      <c r="I11" s="24"/>
      <c r="J11" s="24"/>
      <c r="K11" s="24"/>
      <c r="L11" s="24"/>
      <c r="M11" s="24"/>
      <c r="N11" s="24"/>
      <c r="O11" s="24"/>
      <c r="P11" s="24"/>
      <c r="Q11" s="24"/>
      <c r="R11" s="24"/>
      <c r="S11" s="24"/>
      <c r="T11" s="24"/>
      <c r="U11" s="24"/>
      <c r="V11" s="24"/>
      <c r="W11" s="24"/>
      <c r="X11" s="24"/>
      <c r="Y11" s="24"/>
      <c r="Z11" s="25"/>
    </row>
    <row r="12" spans="1:26" ht="26.25">
      <c r="A12" s="134">
        <v>4</v>
      </c>
      <c r="B12" s="63" t="s">
        <v>190</v>
      </c>
      <c r="C12" s="139" t="s">
        <v>379</v>
      </c>
      <c r="D12" s="23"/>
      <c r="E12" s="133">
        <v>1500</v>
      </c>
      <c r="F12" s="133"/>
      <c r="G12" s="133">
        <v>450</v>
      </c>
      <c r="H12" s="24"/>
      <c r="I12" s="24"/>
      <c r="J12" s="24"/>
      <c r="K12" s="24"/>
      <c r="L12" s="24"/>
      <c r="M12" s="24"/>
      <c r="N12" s="24"/>
      <c r="O12" s="24"/>
      <c r="P12" s="24"/>
      <c r="Q12" s="24"/>
      <c r="R12" s="24"/>
      <c r="S12" s="24"/>
      <c r="T12" s="24"/>
      <c r="U12" s="24"/>
      <c r="V12" s="24"/>
      <c r="W12" s="24"/>
      <c r="X12" s="24"/>
      <c r="Y12" s="24"/>
      <c r="Z12" s="25"/>
    </row>
    <row r="13" spans="1:26" ht="26.25">
      <c r="A13" s="134">
        <v>5</v>
      </c>
      <c r="B13" s="63" t="s">
        <v>191</v>
      </c>
      <c r="C13" s="139" t="s">
        <v>379</v>
      </c>
      <c r="D13" s="27"/>
      <c r="E13" s="133">
        <v>2500</v>
      </c>
      <c r="F13" s="133"/>
      <c r="G13" s="133">
        <v>500</v>
      </c>
      <c r="H13" s="24"/>
      <c r="I13" s="24"/>
      <c r="J13" s="24"/>
      <c r="K13" s="24"/>
      <c r="L13" s="24"/>
      <c r="M13" s="24"/>
      <c r="N13" s="24"/>
      <c r="O13" s="24"/>
      <c r="P13" s="24"/>
      <c r="Q13" s="24"/>
      <c r="R13" s="24"/>
      <c r="S13" s="24"/>
      <c r="T13" s="24"/>
      <c r="U13" s="24"/>
      <c r="V13" s="24"/>
      <c r="W13" s="24"/>
      <c r="X13" s="24"/>
      <c r="Y13" s="24"/>
      <c r="Z13" s="25"/>
    </row>
    <row r="14" spans="1:26" ht="18.75" thickBot="1">
      <c r="A14" s="49"/>
      <c r="B14" s="50" t="s">
        <v>10</v>
      </c>
      <c r="C14" s="50"/>
      <c r="D14" s="50"/>
      <c r="E14" s="138">
        <f>SUM(E9:E13)</f>
        <v>8800</v>
      </c>
      <c r="F14" s="138"/>
      <c r="G14" s="138">
        <f>SUM(G9:G13)</f>
        <v>2330</v>
      </c>
      <c r="H14" s="51"/>
      <c r="I14" s="51"/>
      <c r="J14" s="51"/>
      <c r="K14" s="51"/>
      <c r="L14" s="51"/>
      <c r="M14" s="51"/>
      <c r="N14" s="51"/>
      <c r="O14" s="51"/>
      <c r="P14" s="51"/>
      <c r="Q14" s="51"/>
      <c r="R14" s="51"/>
      <c r="S14" s="51"/>
      <c r="T14" s="51"/>
      <c r="U14" s="51"/>
      <c r="V14" s="51"/>
      <c r="W14" s="51"/>
      <c r="X14" s="51"/>
      <c r="Y14" s="51"/>
      <c r="Z14" s="52"/>
    </row>
    <row r="15" spans="1:26">
      <c r="A15" s="6"/>
      <c r="B15" s="6"/>
      <c r="C15" s="6"/>
      <c r="D15" s="6"/>
      <c r="E15" s="7"/>
      <c r="F15" s="6"/>
      <c r="G15" s="6"/>
      <c r="H15" s="6"/>
      <c r="I15" s="6"/>
      <c r="J15" s="8"/>
      <c r="K15" s="8"/>
      <c r="L15" s="8"/>
      <c r="M15" s="8"/>
      <c r="N15" s="8"/>
      <c r="O15" s="8"/>
      <c r="P15" s="8"/>
      <c r="Q15" s="8"/>
      <c r="R15" s="8"/>
      <c r="S15" s="8"/>
      <c r="T15" s="8"/>
      <c r="U15" s="8"/>
      <c r="V15" s="8"/>
      <c r="W15" s="8"/>
      <c r="X15" s="8"/>
      <c r="Y15" s="8"/>
      <c r="Z15" s="6"/>
    </row>
    <row r="16" spans="1:26">
      <c r="A16" s="9"/>
      <c r="B16" s="6"/>
      <c r="C16" s="6"/>
      <c r="D16" s="6"/>
      <c r="E16" s="7"/>
      <c r="F16" s="8"/>
      <c r="G16" s="8"/>
      <c r="H16" s="8"/>
      <c r="I16" s="8"/>
      <c r="J16" s="6"/>
      <c r="K16" s="6"/>
      <c r="L16" s="6"/>
      <c r="M16" s="6"/>
      <c r="N16" s="6"/>
      <c r="O16" s="6"/>
      <c r="P16" s="6"/>
      <c r="Q16" s="6"/>
      <c r="R16" s="6"/>
      <c r="S16" s="6"/>
      <c r="T16" s="6"/>
      <c r="U16" s="6"/>
      <c r="V16" s="6"/>
      <c r="W16" s="6"/>
      <c r="X16" s="6"/>
      <c r="Y16" s="6"/>
      <c r="Z16" s="6"/>
    </row>
    <row r="17" spans="1:26">
      <c r="A17" s="6"/>
      <c r="B17" s="6"/>
      <c r="C17" s="6"/>
      <c r="D17" s="6"/>
      <c r="E17" s="7"/>
      <c r="F17" s="6"/>
      <c r="G17" s="6"/>
      <c r="H17" s="6"/>
      <c r="I17" s="6"/>
      <c r="J17" s="6"/>
      <c r="K17" s="6"/>
      <c r="L17" s="6"/>
      <c r="M17" s="6"/>
      <c r="N17" s="6"/>
      <c r="O17" s="6"/>
      <c r="P17" s="6"/>
      <c r="Q17" s="6"/>
      <c r="R17" s="6"/>
      <c r="S17" s="6"/>
      <c r="T17" s="6"/>
      <c r="U17" s="6"/>
      <c r="V17" s="6"/>
      <c r="W17" s="6"/>
      <c r="X17" s="6"/>
      <c r="Y17" s="6"/>
      <c r="Z17" s="6"/>
    </row>
    <row r="19" spans="1:26">
      <c r="J19" s="11"/>
      <c r="K19" s="11"/>
      <c r="L19" s="11"/>
      <c r="M19" s="11"/>
      <c r="N19" s="11"/>
      <c r="O19" s="11"/>
      <c r="P19" s="11"/>
      <c r="Q19" s="11"/>
      <c r="R19" s="11"/>
      <c r="S19" s="11"/>
      <c r="T19" s="11"/>
      <c r="U19" s="11"/>
      <c r="V19" s="11"/>
      <c r="W19" s="11"/>
      <c r="X19" s="11"/>
      <c r="Y19" s="11"/>
    </row>
  </sheetData>
  <mergeCells count="16">
    <mergeCell ref="A1:Z1"/>
    <mergeCell ref="A2:Z2"/>
    <mergeCell ref="A3:Z3"/>
    <mergeCell ref="A4:Z4"/>
    <mergeCell ref="A5:A7"/>
    <mergeCell ref="B5:B7"/>
    <mergeCell ref="D5:D7"/>
    <mergeCell ref="E5:E7"/>
    <mergeCell ref="F5:F7"/>
    <mergeCell ref="G5:G7"/>
    <mergeCell ref="H5:Q7"/>
    <mergeCell ref="R5:R7"/>
    <mergeCell ref="S5:S7"/>
    <mergeCell ref="T5:Y5"/>
    <mergeCell ref="T6:V6"/>
    <mergeCell ref="W6:Y6"/>
  </mergeCells>
  <hyperlinks>
    <hyperlink ref="A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E11"/>
  <sheetViews>
    <sheetView workbookViewId="0">
      <selection activeCell="C9" sqref="C9"/>
    </sheetView>
  </sheetViews>
  <sheetFormatPr defaultRowHeight="15"/>
  <cols>
    <col min="1" max="2" width="9.140625" style="2"/>
    <col min="3" max="3" width="39.5703125" style="1" customWidth="1"/>
    <col min="4" max="4" width="24.7109375" style="1" customWidth="1"/>
    <col min="5" max="5" width="9.28515625" style="1" customWidth="1"/>
    <col min="6" max="16384" width="9.140625" style="1"/>
  </cols>
  <sheetData>
    <row r="1" spans="1:5" ht="21">
      <c r="A1" s="142" t="s">
        <v>176</v>
      </c>
      <c r="B1" s="143"/>
      <c r="C1" s="143"/>
      <c r="D1" s="143"/>
      <c r="E1" s="143"/>
    </row>
    <row r="2" spans="1:5">
      <c r="A2" s="143" t="s">
        <v>177</v>
      </c>
      <c r="B2" s="143"/>
      <c r="C2" s="143"/>
      <c r="D2" s="143"/>
      <c r="E2" s="143"/>
    </row>
    <row r="4" spans="1:5" ht="18">
      <c r="A4" s="144" t="s">
        <v>348</v>
      </c>
      <c r="B4" s="144"/>
      <c r="C4" s="144"/>
      <c r="D4" s="144"/>
      <c r="E4" s="144"/>
    </row>
    <row r="5" spans="1:5" ht="15.75" thickBot="1"/>
    <row r="6" spans="1:5" ht="17.25" thickBot="1">
      <c r="A6" s="71" t="s">
        <v>178</v>
      </c>
      <c r="B6" s="72" t="s">
        <v>179</v>
      </c>
      <c r="C6" s="72" t="s">
        <v>180</v>
      </c>
      <c r="D6" s="88" t="s">
        <v>332</v>
      </c>
      <c r="E6" s="73" t="s">
        <v>181</v>
      </c>
    </row>
    <row r="7" spans="1:5" ht="26.25">
      <c r="A7" s="56">
        <v>1</v>
      </c>
      <c r="B7" s="57">
        <v>2</v>
      </c>
      <c r="C7" s="58" t="s">
        <v>203</v>
      </c>
      <c r="D7" s="86" t="s">
        <v>333</v>
      </c>
      <c r="E7" s="76"/>
    </row>
    <row r="8" spans="1:5" ht="26.25">
      <c r="A8" s="61">
        <v>2</v>
      </c>
      <c r="B8" s="62">
        <v>4</v>
      </c>
      <c r="C8" s="63" t="s">
        <v>204</v>
      </c>
      <c r="D8" s="87" t="s">
        <v>333</v>
      </c>
      <c r="E8" s="77"/>
    </row>
    <row r="9" spans="1:5" ht="26.25">
      <c r="A9" s="61">
        <v>3</v>
      </c>
      <c r="B9" s="62">
        <v>10</v>
      </c>
      <c r="C9" s="63" t="s">
        <v>218</v>
      </c>
      <c r="D9" s="87" t="s">
        <v>333</v>
      </c>
      <c r="E9" s="77"/>
    </row>
    <row r="10" spans="1:5" ht="26.25">
      <c r="A10" s="61">
        <v>4</v>
      </c>
      <c r="B10" s="62">
        <v>10</v>
      </c>
      <c r="C10" s="63" t="s">
        <v>219</v>
      </c>
      <c r="D10" s="87" t="s">
        <v>333</v>
      </c>
      <c r="E10" s="77"/>
    </row>
    <row r="11" spans="1:5" ht="18.75" thickBot="1">
      <c r="A11" s="90"/>
      <c r="B11" s="67"/>
      <c r="C11" s="91"/>
      <c r="D11" s="92"/>
      <c r="E11" s="70"/>
    </row>
  </sheetData>
  <mergeCells count="3">
    <mergeCell ref="A1:E1"/>
    <mergeCell ref="A2:E2"/>
    <mergeCell ref="A4:E4"/>
  </mergeCells>
  <pageMargins left="0.46" right="0.33"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E48"/>
  <sheetViews>
    <sheetView workbookViewId="0">
      <selection activeCell="L33" sqref="L33"/>
    </sheetView>
  </sheetViews>
  <sheetFormatPr defaultRowHeight="15"/>
  <cols>
    <col min="1" max="1" width="9.140625" style="2"/>
    <col min="2" max="2" width="7.85546875" style="2" customWidth="1"/>
    <col min="3" max="3" width="37.7109375" style="1" customWidth="1"/>
    <col min="4" max="4" width="31" style="1" customWidth="1"/>
    <col min="5" max="5" width="9.28515625" style="1" customWidth="1"/>
    <col min="6" max="16384" width="9.140625" style="1"/>
  </cols>
  <sheetData>
    <row r="1" spans="1:5" ht="21">
      <c r="A1" s="142" t="s">
        <v>176</v>
      </c>
      <c r="B1" s="143"/>
      <c r="C1" s="143"/>
      <c r="D1" s="143"/>
      <c r="E1" s="143"/>
    </row>
    <row r="2" spans="1:5">
      <c r="A2" s="143" t="s">
        <v>177</v>
      </c>
      <c r="B2" s="143"/>
      <c r="C2" s="143"/>
      <c r="D2" s="143"/>
      <c r="E2" s="143"/>
    </row>
    <row r="4" spans="1:5" ht="18">
      <c r="A4" s="144" t="s">
        <v>349</v>
      </c>
      <c r="B4" s="144"/>
      <c r="C4" s="144"/>
      <c r="D4" s="144"/>
      <c r="E4" s="144"/>
    </row>
    <row r="5" spans="1:5" ht="15.75" thickBot="1"/>
    <row r="6" spans="1:5" ht="17.25" thickBot="1">
      <c r="A6" s="71" t="s">
        <v>178</v>
      </c>
      <c r="B6" s="72" t="s">
        <v>179</v>
      </c>
      <c r="C6" s="72" t="s">
        <v>180</v>
      </c>
      <c r="D6" s="88" t="s">
        <v>332</v>
      </c>
      <c r="E6" s="73" t="s">
        <v>181</v>
      </c>
    </row>
    <row r="7" spans="1:5" ht="32.25" customHeight="1">
      <c r="A7" s="56">
        <v>1</v>
      </c>
      <c r="B7" s="57">
        <v>4</v>
      </c>
      <c r="C7" s="58" t="s">
        <v>205</v>
      </c>
      <c r="D7" s="86" t="s">
        <v>334</v>
      </c>
      <c r="E7" s="76"/>
    </row>
    <row r="8" spans="1:5" ht="45.75" customHeight="1">
      <c r="A8" s="61">
        <v>2</v>
      </c>
      <c r="B8" s="62">
        <v>5</v>
      </c>
      <c r="C8" s="63" t="s">
        <v>208</v>
      </c>
      <c r="D8" s="87" t="s">
        <v>334</v>
      </c>
      <c r="E8" s="77"/>
    </row>
    <row r="9" spans="1:5" ht="28.5" customHeight="1">
      <c r="A9" s="61">
        <v>3</v>
      </c>
      <c r="B9" s="62">
        <v>5</v>
      </c>
      <c r="C9" s="63" t="s">
        <v>209</v>
      </c>
      <c r="D9" s="87" t="s">
        <v>334</v>
      </c>
      <c r="E9" s="77"/>
    </row>
    <row r="10" spans="1:5" ht="39">
      <c r="A10" s="61">
        <v>4</v>
      </c>
      <c r="B10" s="62">
        <v>6</v>
      </c>
      <c r="C10" s="63" t="s">
        <v>210</v>
      </c>
      <c r="D10" s="87" t="s">
        <v>334</v>
      </c>
      <c r="E10" s="77"/>
    </row>
    <row r="11" spans="1:5" ht="34.5" customHeight="1">
      <c r="A11" s="61">
        <v>5</v>
      </c>
      <c r="B11" s="62">
        <v>8</v>
      </c>
      <c r="C11" s="63" t="s">
        <v>213</v>
      </c>
      <c r="D11" s="87" t="s">
        <v>334</v>
      </c>
      <c r="E11" s="77"/>
    </row>
    <row r="12" spans="1:5" ht="26.25">
      <c r="A12" s="61">
        <v>6</v>
      </c>
      <c r="B12" s="62">
        <v>9</v>
      </c>
      <c r="C12" s="63" t="s">
        <v>214</v>
      </c>
      <c r="D12" s="87" t="s">
        <v>334</v>
      </c>
      <c r="E12" s="77"/>
    </row>
    <row r="13" spans="1:5" ht="39">
      <c r="A13" s="61">
        <v>7</v>
      </c>
      <c r="B13" s="62">
        <v>9</v>
      </c>
      <c r="C13" s="63" t="s">
        <v>215</v>
      </c>
      <c r="D13" s="87" t="s">
        <v>334</v>
      </c>
      <c r="E13" s="77"/>
    </row>
    <row r="14" spans="1:5" ht="26.25">
      <c r="A14" s="61">
        <v>8</v>
      </c>
      <c r="B14" s="62">
        <v>10</v>
      </c>
      <c r="C14" s="63" t="s">
        <v>216</v>
      </c>
      <c r="D14" s="87" t="s">
        <v>334</v>
      </c>
      <c r="E14" s="77"/>
    </row>
    <row r="15" spans="1:5" ht="26.25">
      <c r="A15" s="61">
        <v>9</v>
      </c>
      <c r="B15" s="62">
        <v>10</v>
      </c>
      <c r="C15" s="63" t="s">
        <v>217</v>
      </c>
      <c r="D15" s="87" t="s">
        <v>334</v>
      </c>
      <c r="E15" s="77"/>
    </row>
    <row r="16" spans="1:5" ht="26.25">
      <c r="A16" s="61">
        <v>10</v>
      </c>
      <c r="B16" s="62">
        <v>10</v>
      </c>
      <c r="C16" s="63" t="s">
        <v>220</v>
      </c>
      <c r="D16" s="87" t="s">
        <v>334</v>
      </c>
      <c r="E16" s="77"/>
    </row>
    <row r="17" spans="1:5" ht="18">
      <c r="A17" s="61">
        <v>11</v>
      </c>
      <c r="B17" s="62">
        <v>10</v>
      </c>
      <c r="C17" s="78" t="s">
        <v>222</v>
      </c>
      <c r="D17" s="87" t="s">
        <v>334</v>
      </c>
      <c r="E17" s="77"/>
    </row>
    <row r="18" spans="1:5" ht="26.25">
      <c r="A18" s="61">
        <v>12</v>
      </c>
      <c r="B18" s="62">
        <v>10</v>
      </c>
      <c r="C18" s="63" t="s">
        <v>223</v>
      </c>
      <c r="D18" s="87" t="s">
        <v>334</v>
      </c>
      <c r="E18" s="77"/>
    </row>
    <row r="19" spans="1:5" ht="26.25">
      <c r="A19" s="61">
        <v>13</v>
      </c>
      <c r="B19" s="62">
        <v>16</v>
      </c>
      <c r="C19" s="63" t="s">
        <v>229</v>
      </c>
      <c r="D19" s="87" t="s">
        <v>334</v>
      </c>
      <c r="E19" s="77"/>
    </row>
    <row r="20" spans="1:5" ht="26.25">
      <c r="A20" s="61">
        <v>14</v>
      </c>
      <c r="B20" s="62">
        <v>16</v>
      </c>
      <c r="C20" s="63" t="s">
        <v>230</v>
      </c>
      <c r="D20" s="87" t="s">
        <v>334</v>
      </c>
      <c r="E20" s="77"/>
    </row>
    <row r="21" spans="1:5" ht="26.25">
      <c r="A21" s="61">
        <v>15</v>
      </c>
      <c r="B21" s="62">
        <v>17</v>
      </c>
      <c r="C21" s="63" t="s">
        <v>231</v>
      </c>
      <c r="D21" s="87" t="s">
        <v>334</v>
      </c>
      <c r="E21" s="77"/>
    </row>
    <row r="22" spans="1:5" ht="26.25">
      <c r="A22" s="61">
        <v>16</v>
      </c>
      <c r="B22" s="62">
        <v>17</v>
      </c>
      <c r="C22" s="63" t="s">
        <v>232</v>
      </c>
      <c r="D22" s="87" t="s">
        <v>334</v>
      </c>
      <c r="E22" s="77"/>
    </row>
    <row r="23" spans="1:5" ht="26.25">
      <c r="A23" s="61">
        <v>17</v>
      </c>
      <c r="B23" s="62">
        <v>17</v>
      </c>
      <c r="C23" s="63" t="s">
        <v>233</v>
      </c>
      <c r="D23" s="87" t="s">
        <v>334</v>
      </c>
      <c r="E23" s="77"/>
    </row>
    <row r="24" spans="1:5" ht="26.25">
      <c r="A24" s="61">
        <v>18</v>
      </c>
      <c r="B24" s="62">
        <v>17</v>
      </c>
      <c r="C24" s="63" t="s">
        <v>234</v>
      </c>
      <c r="D24" s="87" t="s">
        <v>334</v>
      </c>
      <c r="E24" s="77"/>
    </row>
    <row r="25" spans="1:5" ht="26.25">
      <c r="A25" s="61">
        <v>19</v>
      </c>
      <c r="B25" s="62">
        <v>18</v>
      </c>
      <c r="C25" s="63" t="s">
        <v>235</v>
      </c>
      <c r="D25" s="87" t="s">
        <v>334</v>
      </c>
      <c r="E25" s="77"/>
    </row>
    <row r="26" spans="1:5" ht="26.25">
      <c r="A26" s="61">
        <v>20</v>
      </c>
      <c r="B26" s="62">
        <v>18</v>
      </c>
      <c r="C26" s="63" t="s">
        <v>236</v>
      </c>
      <c r="D26" s="87" t="s">
        <v>334</v>
      </c>
      <c r="E26" s="77"/>
    </row>
    <row r="27" spans="1:5" ht="26.25">
      <c r="A27" s="61">
        <v>21</v>
      </c>
      <c r="B27" s="62">
        <v>19</v>
      </c>
      <c r="C27" s="63" t="s">
        <v>237</v>
      </c>
      <c r="D27" s="87" t="s">
        <v>334</v>
      </c>
      <c r="E27" s="77"/>
    </row>
    <row r="28" spans="1:5" ht="26.25">
      <c r="A28" s="61">
        <v>22</v>
      </c>
      <c r="B28" s="62">
        <v>19</v>
      </c>
      <c r="C28" s="63" t="s">
        <v>238</v>
      </c>
      <c r="D28" s="87" t="s">
        <v>334</v>
      </c>
      <c r="E28" s="77"/>
    </row>
    <row r="29" spans="1:5" ht="26.25">
      <c r="A29" s="61">
        <v>23</v>
      </c>
      <c r="B29" s="62">
        <v>19</v>
      </c>
      <c r="C29" s="63" t="s">
        <v>239</v>
      </c>
      <c r="D29" s="87" t="s">
        <v>334</v>
      </c>
      <c r="E29" s="77"/>
    </row>
    <row r="30" spans="1:5" ht="26.25">
      <c r="A30" s="61">
        <v>24</v>
      </c>
      <c r="B30" s="62">
        <v>19</v>
      </c>
      <c r="C30" s="63" t="s">
        <v>240</v>
      </c>
      <c r="D30" s="87" t="s">
        <v>334</v>
      </c>
      <c r="E30" s="77"/>
    </row>
    <row r="31" spans="1:5" ht="51.75">
      <c r="A31" s="61">
        <v>25</v>
      </c>
      <c r="B31" s="62">
        <v>20</v>
      </c>
      <c r="C31" s="63" t="s">
        <v>241</v>
      </c>
      <c r="D31" s="87" t="s">
        <v>334</v>
      </c>
      <c r="E31" s="77"/>
    </row>
    <row r="32" spans="1:5" ht="90">
      <c r="A32" s="61">
        <v>26</v>
      </c>
      <c r="B32" s="63" t="s">
        <v>242</v>
      </c>
      <c r="C32" s="63" t="s">
        <v>243</v>
      </c>
      <c r="D32" s="87" t="s">
        <v>334</v>
      </c>
      <c r="E32" s="80"/>
    </row>
    <row r="33" spans="1:5" ht="51.75">
      <c r="A33" s="61">
        <v>27</v>
      </c>
      <c r="B33" s="79" t="s">
        <v>242</v>
      </c>
      <c r="C33" s="63" t="s">
        <v>244</v>
      </c>
      <c r="D33" s="87" t="s">
        <v>334</v>
      </c>
      <c r="E33" s="77"/>
    </row>
    <row r="34" spans="1:5" ht="51.75">
      <c r="A34" s="61">
        <v>28</v>
      </c>
      <c r="B34" s="63">
        <v>21</v>
      </c>
      <c r="C34" s="63" t="s">
        <v>245</v>
      </c>
      <c r="D34" s="87" t="s">
        <v>334</v>
      </c>
      <c r="E34" s="80"/>
    </row>
    <row r="35" spans="1:5" ht="64.5">
      <c r="A35" s="61">
        <v>29</v>
      </c>
      <c r="B35" s="63" t="s">
        <v>246</v>
      </c>
      <c r="C35" s="63" t="s">
        <v>247</v>
      </c>
      <c r="D35" s="87" t="s">
        <v>334</v>
      </c>
      <c r="E35" s="80"/>
    </row>
    <row r="36" spans="1:5" ht="39">
      <c r="A36" s="61">
        <v>30</v>
      </c>
      <c r="B36" s="63" t="s">
        <v>246</v>
      </c>
      <c r="C36" s="63" t="s">
        <v>250</v>
      </c>
      <c r="D36" s="87" t="s">
        <v>334</v>
      </c>
      <c r="E36" s="80"/>
    </row>
    <row r="37" spans="1:5" ht="26.25">
      <c r="A37" s="61">
        <v>31</v>
      </c>
      <c r="B37" s="63" t="s">
        <v>246</v>
      </c>
      <c r="C37" s="63" t="s">
        <v>251</v>
      </c>
      <c r="D37" s="87" t="s">
        <v>334</v>
      </c>
      <c r="E37" s="80"/>
    </row>
    <row r="38" spans="1:5" ht="26.25">
      <c r="A38" s="61">
        <v>32</v>
      </c>
      <c r="B38" s="79" t="s">
        <v>248</v>
      </c>
      <c r="C38" s="63" t="s">
        <v>252</v>
      </c>
      <c r="D38" s="87" t="s">
        <v>334</v>
      </c>
      <c r="E38" s="77"/>
    </row>
    <row r="39" spans="1:5" ht="39">
      <c r="A39" s="61">
        <v>33</v>
      </c>
      <c r="B39" s="79" t="s">
        <v>253</v>
      </c>
      <c r="C39" s="63" t="s">
        <v>254</v>
      </c>
      <c r="D39" s="87" t="s">
        <v>334</v>
      </c>
      <c r="E39" s="77"/>
    </row>
    <row r="40" spans="1:5" ht="26.25">
      <c r="A40" s="61">
        <v>34</v>
      </c>
      <c r="B40" s="79" t="s">
        <v>253</v>
      </c>
      <c r="C40" s="63" t="s">
        <v>255</v>
      </c>
      <c r="D40" s="87" t="s">
        <v>334</v>
      </c>
      <c r="E40" s="77"/>
    </row>
    <row r="41" spans="1:5" ht="26.25">
      <c r="A41" s="61">
        <v>35</v>
      </c>
      <c r="B41" s="79" t="s">
        <v>182</v>
      </c>
      <c r="C41" s="63" t="s">
        <v>256</v>
      </c>
      <c r="D41" s="87" t="s">
        <v>334</v>
      </c>
      <c r="E41" s="77"/>
    </row>
    <row r="42" spans="1:5" ht="39">
      <c r="A42" s="61">
        <v>36</v>
      </c>
      <c r="B42" s="79" t="s">
        <v>182</v>
      </c>
      <c r="C42" s="63" t="s">
        <v>259</v>
      </c>
      <c r="D42" s="87" t="s">
        <v>334</v>
      </c>
      <c r="E42" s="77"/>
    </row>
    <row r="43" spans="1:5" ht="39">
      <c r="A43" s="61">
        <v>37</v>
      </c>
      <c r="B43" s="79" t="s">
        <v>182</v>
      </c>
      <c r="C43" s="63" t="s">
        <v>260</v>
      </c>
      <c r="D43" s="87" t="s">
        <v>334</v>
      </c>
      <c r="E43" s="77"/>
    </row>
    <row r="44" spans="1:5" ht="39">
      <c r="A44" s="61">
        <v>38</v>
      </c>
      <c r="B44" s="79" t="s">
        <v>182</v>
      </c>
      <c r="C44" s="63" t="s">
        <v>261</v>
      </c>
      <c r="D44" s="87" t="s">
        <v>334</v>
      </c>
      <c r="E44" s="77"/>
    </row>
    <row r="45" spans="1:5" ht="26.25">
      <c r="A45" s="61">
        <v>39</v>
      </c>
      <c r="B45" s="79" t="s">
        <v>182</v>
      </c>
      <c r="C45" s="63" t="s">
        <v>262</v>
      </c>
      <c r="D45" s="87" t="s">
        <v>334</v>
      </c>
      <c r="E45" s="77"/>
    </row>
    <row r="46" spans="1:5" ht="26.25">
      <c r="A46" s="61">
        <v>40</v>
      </c>
      <c r="B46" s="79" t="s">
        <v>182</v>
      </c>
      <c r="C46" s="63" t="s">
        <v>265</v>
      </c>
      <c r="D46" s="87" t="s">
        <v>334</v>
      </c>
      <c r="E46" s="77"/>
    </row>
    <row r="47" spans="1:5" ht="26.25">
      <c r="A47" s="61">
        <v>41</v>
      </c>
      <c r="B47" s="79" t="s">
        <v>182</v>
      </c>
      <c r="C47" s="63" t="s">
        <v>266</v>
      </c>
      <c r="D47" s="87" t="s">
        <v>334</v>
      </c>
      <c r="E47" s="77"/>
    </row>
    <row r="48" spans="1:5" ht="39" customHeight="1" thickBot="1">
      <c r="A48" s="90">
        <v>42</v>
      </c>
      <c r="B48" s="67"/>
      <c r="C48" s="91" t="s">
        <v>343</v>
      </c>
      <c r="D48" s="92" t="s">
        <v>351</v>
      </c>
      <c r="E48" s="70"/>
    </row>
  </sheetData>
  <mergeCells count="3">
    <mergeCell ref="A1:E1"/>
    <mergeCell ref="A2:E2"/>
    <mergeCell ref="A4:E4"/>
  </mergeCells>
  <pageMargins left="0.54" right="0.24"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18"/>
  <sheetViews>
    <sheetView workbookViewId="0">
      <selection activeCell="I20" sqref="I20"/>
    </sheetView>
  </sheetViews>
  <sheetFormatPr defaultRowHeight="15"/>
  <cols>
    <col min="1" max="2" width="9.140625" style="2"/>
    <col min="3" max="3" width="39.5703125" style="1" customWidth="1"/>
    <col min="4" max="4" width="27.5703125" style="1" customWidth="1"/>
    <col min="5" max="5" width="9.28515625" style="1" customWidth="1"/>
    <col min="6" max="16384" width="9.140625" style="1"/>
  </cols>
  <sheetData>
    <row r="1" spans="1:5" ht="21">
      <c r="A1" s="142" t="s">
        <v>176</v>
      </c>
      <c r="B1" s="143"/>
      <c r="C1" s="143"/>
      <c r="D1" s="143"/>
      <c r="E1" s="143"/>
    </row>
    <row r="2" spans="1:5">
      <c r="A2" s="143" t="s">
        <v>177</v>
      </c>
      <c r="B2" s="143"/>
      <c r="C2" s="143"/>
      <c r="D2" s="143"/>
      <c r="E2" s="143"/>
    </row>
    <row r="4" spans="1:5" ht="18">
      <c r="A4" s="144" t="s">
        <v>350</v>
      </c>
      <c r="B4" s="144"/>
      <c r="C4" s="144"/>
      <c r="D4" s="144"/>
      <c r="E4" s="144"/>
    </row>
    <row r="5" spans="1:5" ht="15.75" thickBot="1"/>
    <row r="6" spans="1:5" ht="17.25" thickBot="1">
      <c r="A6" s="71" t="s">
        <v>178</v>
      </c>
      <c r="B6" s="72" t="s">
        <v>179</v>
      </c>
      <c r="C6" s="72" t="s">
        <v>180</v>
      </c>
      <c r="D6" s="88" t="s">
        <v>332</v>
      </c>
      <c r="E6" s="73" t="s">
        <v>181</v>
      </c>
    </row>
    <row r="7" spans="1:5" ht="39">
      <c r="A7" s="61">
        <v>1</v>
      </c>
      <c r="B7" s="62">
        <v>4</v>
      </c>
      <c r="C7" s="63" t="s">
        <v>206</v>
      </c>
      <c r="D7" s="87" t="s">
        <v>335</v>
      </c>
      <c r="E7" s="77"/>
    </row>
    <row r="8" spans="1:5" ht="26.25">
      <c r="A8" s="61">
        <v>2</v>
      </c>
      <c r="B8" s="62">
        <v>10</v>
      </c>
      <c r="C8" s="63" t="s">
        <v>221</v>
      </c>
      <c r="D8" s="87" t="s">
        <v>335</v>
      </c>
      <c r="E8" s="77"/>
    </row>
    <row r="9" spans="1:5" ht="18">
      <c r="A9" s="61">
        <v>3</v>
      </c>
      <c r="B9" s="62">
        <v>10</v>
      </c>
      <c r="C9" s="78" t="s">
        <v>224</v>
      </c>
      <c r="D9" s="87" t="s">
        <v>335</v>
      </c>
      <c r="E9" s="77"/>
    </row>
    <row r="10" spans="1:5" ht="26.25">
      <c r="A10" s="61">
        <v>4</v>
      </c>
      <c r="B10" s="62">
        <v>10</v>
      </c>
      <c r="C10" s="63" t="s">
        <v>225</v>
      </c>
      <c r="D10" s="87" t="s">
        <v>335</v>
      </c>
      <c r="E10" s="77"/>
    </row>
    <row r="11" spans="1:5" ht="26.25">
      <c r="A11" s="61">
        <v>5</v>
      </c>
      <c r="B11" s="62">
        <v>15</v>
      </c>
      <c r="C11" s="63" t="s">
        <v>226</v>
      </c>
      <c r="D11" s="87" t="s">
        <v>335</v>
      </c>
      <c r="E11" s="77"/>
    </row>
    <row r="12" spans="1:5" ht="39">
      <c r="A12" s="61">
        <v>6</v>
      </c>
      <c r="B12" s="79" t="s">
        <v>182</v>
      </c>
      <c r="C12" s="63" t="s">
        <v>257</v>
      </c>
      <c r="D12" s="87" t="s">
        <v>335</v>
      </c>
      <c r="E12" s="77"/>
    </row>
    <row r="13" spans="1:5" ht="26.25">
      <c r="A13" s="61">
        <v>7</v>
      </c>
      <c r="B13" s="79" t="s">
        <v>182</v>
      </c>
      <c r="C13" s="63" t="s">
        <v>258</v>
      </c>
      <c r="D13" s="87" t="s">
        <v>335</v>
      </c>
      <c r="E13" s="77"/>
    </row>
    <row r="14" spans="1:5" ht="18">
      <c r="A14" s="61">
        <v>8</v>
      </c>
      <c r="B14" s="79" t="s">
        <v>182</v>
      </c>
      <c r="C14" s="63" t="s">
        <v>264</v>
      </c>
      <c r="D14" s="87" t="s">
        <v>335</v>
      </c>
      <c r="E14" s="77"/>
    </row>
    <row r="15" spans="1:5" ht="51.75">
      <c r="A15" s="61">
        <v>9</v>
      </c>
      <c r="B15" s="79" t="s">
        <v>182</v>
      </c>
      <c r="C15" s="63" t="s">
        <v>267</v>
      </c>
      <c r="D15" s="87" t="s">
        <v>335</v>
      </c>
      <c r="E15" s="77"/>
    </row>
    <row r="16" spans="1:5" ht="36">
      <c r="A16" s="61">
        <v>10</v>
      </c>
      <c r="B16" s="79"/>
      <c r="C16" s="89" t="s">
        <v>338</v>
      </c>
      <c r="D16" s="87" t="s">
        <v>346</v>
      </c>
      <c r="E16" s="77"/>
    </row>
    <row r="17" spans="1:5" ht="36">
      <c r="A17" s="61">
        <v>11</v>
      </c>
      <c r="B17" s="79"/>
      <c r="C17" s="89" t="s">
        <v>339</v>
      </c>
      <c r="D17" s="87" t="s">
        <v>347</v>
      </c>
      <c r="E17" s="77"/>
    </row>
    <row r="18" spans="1:5" ht="18.75" thickBot="1">
      <c r="A18" s="90"/>
      <c r="B18" s="67"/>
      <c r="C18" s="91"/>
      <c r="D18" s="92"/>
      <c r="E18" s="70"/>
    </row>
  </sheetData>
  <mergeCells count="3">
    <mergeCell ref="A1:E1"/>
    <mergeCell ref="A2:E2"/>
    <mergeCell ref="A4:E4"/>
  </mergeCells>
  <pageMargins left="0.46" right="0.33"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E10"/>
  <sheetViews>
    <sheetView workbookViewId="0">
      <selection activeCell="D15" sqref="D15"/>
    </sheetView>
  </sheetViews>
  <sheetFormatPr defaultRowHeight="15"/>
  <cols>
    <col min="1" max="2" width="9.140625" style="2"/>
    <col min="3" max="3" width="39.5703125" style="1" customWidth="1"/>
    <col min="4" max="4" width="31" style="1" customWidth="1"/>
    <col min="5" max="5" width="9.28515625" style="1" customWidth="1"/>
    <col min="6" max="16384" width="9.140625" style="1"/>
  </cols>
  <sheetData>
    <row r="1" spans="1:5" ht="21">
      <c r="A1" s="142" t="s">
        <v>176</v>
      </c>
      <c r="B1" s="143"/>
      <c r="C1" s="143"/>
      <c r="D1" s="143"/>
      <c r="E1" s="143"/>
    </row>
    <row r="2" spans="1:5">
      <c r="A2" s="143" t="s">
        <v>177</v>
      </c>
      <c r="B2" s="143"/>
      <c r="C2" s="143"/>
      <c r="D2" s="143"/>
      <c r="E2" s="143"/>
    </row>
    <row r="4" spans="1:5" ht="18">
      <c r="A4" s="144" t="s">
        <v>352</v>
      </c>
      <c r="B4" s="144"/>
      <c r="C4" s="144"/>
      <c r="D4" s="144"/>
      <c r="E4" s="144"/>
    </row>
    <row r="5" spans="1:5" ht="15.75" thickBot="1"/>
    <row r="6" spans="1:5" ht="17.25" thickBot="1">
      <c r="A6" s="71" t="s">
        <v>178</v>
      </c>
      <c r="B6" s="72" t="s">
        <v>179</v>
      </c>
      <c r="C6" s="72" t="s">
        <v>180</v>
      </c>
      <c r="D6" s="88" t="s">
        <v>332</v>
      </c>
      <c r="E6" s="73" t="s">
        <v>181</v>
      </c>
    </row>
    <row r="7" spans="1:5" ht="36">
      <c r="A7" s="61">
        <v>5</v>
      </c>
      <c r="B7" s="62">
        <v>5</v>
      </c>
      <c r="C7" s="63" t="s">
        <v>207</v>
      </c>
      <c r="D7" s="87" t="s">
        <v>336</v>
      </c>
      <c r="E7" s="77"/>
    </row>
    <row r="8" spans="1:5" ht="36">
      <c r="A8" s="61">
        <v>25</v>
      </c>
      <c r="B8" s="79" t="s">
        <v>227</v>
      </c>
      <c r="C8" s="63" t="s">
        <v>228</v>
      </c>
      <c r="D8" s="87" t="s">
        <v>336</v>
      </c>
      <c r="E8" s="77"/>
    </row>
    <row r="9" spans="1:5" ht="36">
      <c r="A9" s="61">
        <v>56</v>
      </c>
      <c r="B9" s="79" t="s">
        <v>182</v>
      </c>
      <c r="C9" s="63" t="s">
        <v>263</v>
      </c>
      <c r="D9" s="87" t="s">
        <v>336</v>
      </c>
      <c r="E9" s="77"/>
    </row>
    <row r="10" spans="1:5" ht="18.75" thickBot="1">
      <c r="A10" s="90"/>
      <c r="B10" s="67"/>
      <c r="C10" s="91"/>
      <c r="D10" s="92"/>
      <c r="E10" s="70"/>
    </row>
  </sheetData>
  <mergeCells count="3">
    <mergeCell ref="A1:E1"/>
    <mergeCell ref="A2:E2"/>
    <mergeCell ref="A4:E4"/>
  </mergeCells>
  <pageMargins left="0.7" right="0.31" top="0.95" bottom="0.75" header="0.3" footer="0.3"/>
  <pageSetup paperSize="9" scale="90" orientation="portrait" verticalDpi="0" r:id="rId1"/>
</worksheet>
</file>

<file path=xl/worksheets/sheet7.xml><?xml version="1.0" encoding="utf-8"?>
<worksheet xmlns="http://schemas.openxmlformats.org/spreadsheetml/2006/main" xmlns:r="http://schemas.openxmlformats.org/officeDocument/2006/relationships">
  <dimension ref="A1:H13"/>
  <sheetViews>
    <sheetView workbookViewId="0">
      <selection activeCell="C8" sqref="C8"/>
    </sheetView>
  </sheetViews>
  <sheetFormatPr defaultRowHeight="19.5"/>
  <cols>
    <col min="1" max="1" width="9.140625" style="93"/>
    <col min="2" max="2" width="45.42578125" style="107" customWidth="1"/>
    <col min="3" max="3" width="11.85546875" style="107" bestFit="1" customWidth="1"/>
    <col min="4" max="4" width="11.5703125" style="108" bestFit="1" customWidth="1"/>
    <col min="5" max="5" width="18.28515625" style="108" bestFit="1" customWidth="1"/>
    <col min="6" max="6" width="11.42578125" style="108" bestFit="1" customWidth="1"/>
    <col min="7" max="7" width="16.5703125" style="108" bestFit="1" customWidth="1"/>
    <col min="8" max="8" width="12.140625" style="109" customWidth="1"/>
    <col min="9" max="16384" width="9.140625" style="93"/>
  </cols>
  <sheetData>
    <row r="1" spans="1:8" ht="21">
      <c r="A1" s="142" t="s">
        <v>176</v>
      </c>
      <c r="B1" s="143"/>
      <c r="C1" s="143"/>
      <c r="D1" s="143"/>
      <c r="E1" s="143"/>
      <c r="F1" s="143"/>
      <c r="G1" s="143"/>
      <c r="H1" s="143"/>
    </row>
    <row r="2" spans="1:8">
      <c r="A2" s="143" t="s">
        <v>177</v>
      </c>
      <c r="B2" s="143"/>
      <c r="C2" s="143"/>
      <c r="D2" s="143"/>
      <c r="E2" s="143"/>
      <c r="F2" s="143"/>
      <c r="G2" s="143"/>
      <c r="H2" s="143"/>
    </row>
    <row r="3" spans="1:8" ht="23.25">
      <c r="A3" s="145" t="s">
        <v>354</v>
      </c>
      <c r="B3" s="145"/>
      <c r="C3" s="145"/>
      <c r="D3" s="145"/>
      <c r="E3" s="145"/>
      <c r="F3" s="145"/>
      <c r="G3" s="145"/>
      <c r="H3" s="145"/>
    </row>
    <row r="4" spans="1:8" ht="20.25" thickBot="1">
      <c r="A4" s="2"/>
      <c r="B4" s="2"/>
      <c r="C4" s="1"/>
      <c r="D4" s="1"/>
      <c r="E4" s="1"/>
      <c r="F4" s="1"/>
      <c r="G4" s="1"/>
      <c r="H4" s="1"/>
    </row>
    <row r="5" spans="1:8" ht="20.25" thickBot="1">
      <c r="A5" s="94" t="s">
        <v>178</v>
      </c>
      <c r="B5" s="95" t="s">
        <v>180</v>
      </c>
      <c r="C5" s="95" t="s">
        <v>180</v>
      </c>
      <c r="D5" s="95" t="s">
        <v>25</v>
      </c>
      <c r="E5" s="95" t="s">
        <v>355</v>
      </c>
      <c r="F5" s="95" t="s">
        <v>26</v>
      </c>
      <c r="G5" s="96" t="s">
        <v>356</v>
      </c>
      <c r="H5" s="97" t="s">
        <v>181</v>
      </c>
    </row>
    <row r="6" spans="1:8" ht="39">
      <c r="A6" s="56">
        <v>1</v>
      </c>
      <c r="B6" s="58" t="s">
        <v>357</v>
      </c>
      <c r="C6" s="98" t="s">
        <v>358</v>
      </c>
      <c r="D6" s="99">
        <v>7000000</v>
      </c>
      <c r="E6" s="99">
        <v>4000000</v>
      </c>
      <c r="F6" s="99">
        <v>2000000</v>
      </c>
      <c r="G6" s="99">
        <v>1000000</v>
      </c>
      <c r="H6" s="100"/>
    </row>
    <row r="7" spans="1:8" ht="39">
      <c r="A7" s="61">
        <v>2</v>
      </c>
      <c r="B7" s="101" t="s">
        <v>359</v>
      </c>
      <c r="C7" s="62">
        <v>19</v>
      </c>
      <c r="D7" s="102">
        <v>7000000</v>
      </c>
      <c r="E7" s="102">
        <v>4000000</v>
      </c>
      <c r="F7" s="102">
        <v>2000000</v>
      </c>
      <c r="G7" s="102">
        <v>1000000</v>
      </c>
      <c r="H7" s="103"/>
    </row>
    <row r="8" spans="1:8" ht="26.25">
      <c r="A8" s="61">
        <v>3</v>
      </c>
      <c r="B8" s="63" t="s">
        <v>360</v>
      </c>
      <c r="C8" s="104">
        <v>23</v>
      </c>
      <c r="D8" s="102">
        <v>5000000</v>
      </c>
      <c r="E8" s="102">
        <v>3000000</v>
      </c>
      <c r="F8" s="102">
        <v>1500000</v>
      </c>
      <c r="G8" s="102">
        <v>500000</v>
      </c>
      <c r="H8" s="103"/>
    </row>
    <row r="9" spans="1:8" ht="26.25">
      <c r="A9" s="61">
        <v>4</v>
      </c>
      <c r="B9" s="63" t="s">
        <v>361</v>
      </c>
      <c r="C9" s="104" t="s">
        <v>362</v>
      </c>
      <c r="D9" s="102">
        <v>7000000</v>
      </c>
      <c r="E9" s="102">
        <v>4000000</v>
      </c>
      <c r="F9" s="102">
        <v>2000000</v>
      </c>
      <c r="G9" s="102">
        <v>1000000</v>
      </c>
      <c r="H9" s="103"/>
    </row>
    <row r="10" spans="1:8" ht="26.25">
      <c r="A10" s="61">
        <v>5</v>
      </c>
      <c r="B10" s="63" t="s">
        <v>363</v>
      </c>
      <c r="C10" s="104" t="s">
        <v>182</v>
      </c>
      <c r="D10" s="102">
        <v>7000000</v>
      </c>
      <c r="E10" s="102">
        <v>4000000</v>
      </c>
      <c r="F10" s="102">
        <v>2000000</v>
      </c>
      <c r="G10" s="102">
        <v>1000000</v>
      </c>
      <c r="H10" s="103"/>
    </row>
    <row r="11" spans="1:8" ht="26.25">
      <c r="A11" s="61">
        <v>6</v>
      </c>
      <c r="B11" s="101" t="s">
        <v>364</v>
      </c>
      <c r="C11" s="104" t="s">
        <v>365</v>
      </c>
      <c r="D11" s="102">
        <v>7000000</v>
      </c>
      <c r="E11" s="102">
        <v>4000000</v>
      </c>
      <c r="F11" s="102">
        <v>2000000</v>
      </c>
      <c r="G11" s="102">
        <v>1000000</v>
      </c>
      <c r="H11" s="103"/>
    </row>
    <row r="12" spans="1:8" ht="20.25" thickBot="1">
      <c r="A12" s="66"/>
      <c r="B12" s="67"/>
      <c r="C12" s="105" t="s">
        <v>183</v>
      </c>
      <c r="D12" s="106">
        <f>SUM(D6:D11)</f>
        <v>40000000</v>
      </c>
      <c r="E12" s="106">
        <f>SUM(E6:E11)</f>
        <v>23000000</v>
      </c>
      <c r="F12" s="106">
        <f>SUM(F6:F11)</f>
        <v>11500000</v>
      </c>
      <c r="G12" s="106">
        <f>SUM(G6:G11)</f>
        <v>5500000</v>
      </c>
      <c r="H12" s="70"/>
    </row>
    <row r="13" spans="1:8">
      <c r="A13" s="2"/>
      <c r="B13" s="2"/>
      <c r="C13" s="1"/>
      <c r="D13" s="1"/>
      <c r="E13" s="1"/>
      <c r="F13" s="1"/>
      <c r="G13" s="1"/>
      <c r="H13" s="1"/>
    </row>
  </sheetData>
  <mergeCells count="3">
    <mergeCell ref="A1:H1"/>
    <mergeCell ref="A2:H2"/>
    <mergeCell ref="A3:H3"/>
  </mergeCells>
  <printOptions horizontalCentered="1"/>
  <pageMargins left="0.45" right="0.45" top="0.75" bottom="2" header="0.3" footer="0.3"/>
  <pageSetup scale="90" orientation="landscape" r:id="rId1"/>
  <headerFooter>
    <oddFooter>&amp;Lतयार गर्ने: विश्व राज भण्डारी
पद: सब-ईन्जिनियर
मिति:‍&amp;Cजांच गर्ने: ई भरत कुमार आचार्य
पद:वरिष्ठ ईन्जिनियर&amp;Rप्रमाणित गर्ने: महेश बराल
पद: कार्याकारी अधिकृत</oddFooter>
  </headerFooter>
</worksheet>
</file>

<file path=xl/worksheets/sheet8.xml><?xml version="1.0" encoding="utf-8"?>
<worksheet xmlns="http://schemas.openxmlformats.org/spreadsheetml/2006/main" xmlns:r="http://schemas.openxmlformats.org/officeDocument/2006/relationships">
  <dimension ref="A1:G17"/>
  <sheetViews>
    <sheetView workbookViewId="0">
      <selection activeCell="E7" sqref="E7:F12"/>
    </sheetView>
  </sheetViews>
  <sheetFormatPr defaultRowHeight="15"/>
  <cols>
    <col min="1" max="2" width="9.140625" style="2"/>
    <col min="3" max="3" width="32.85546875" style="1" customWidth="1"/>
    <col min="4" max="4" width="16.7109375" style="1" customWidth="1"/>
    <col min="5" max="5" width="13.5703125" style="1" bestFit="1" customWidth="1"/>
    <col min="6" max="6" width="13.140625" style="1" bestFit="1" customWidth="1"/>
    <col min="7" max="7" width="12.7109375" style="1" customWidth="1"/>
    <col min="8" max="16384" width="9.140625" style="1"/>
  </cols>
  <sheetData>
    <row r="1" spans="1:7" ht="21">
      <c r="A1" s="142" t="s">
        <v>176</v>
      </c>
      <c r="B1" s="143"/>
      <c r="C1" s="143"/>
      <c r="D1" s="143"/>
      <c r="E1" s="143"/>
      <c r="F1" s="143"/>
      <c r="G1" s="143"/>
    </row>
    <row r="2" spans="1:7">
      <c r="A2" s="143" t="s">
        <v>177</v>
      </c>
      <c r="B2" s="143"/>
      <c r="C2" s="143"/>
      <c r="D2" s="143"/>
      <c r="E2" s="143"/>
      <c r="F2" s="143"/>
      <c r="G2" s="143"/>
    </row>
    <row r="4" spans="1:7" ht="15.75">
      <c r="A4" s="146" t="s">
        <v>192</v>
      </c>
      <c r="B4" s="146"/>
      <c r="C4" s="146"/>
      <c r="D4" s="146"/>
      <c r="E4" s="146"/>
      <c r="F4" s="146"/>
      <c r="G4" s="146"/>
    </row>
    <row r="5" spans="1:7" ht="15.75" thickBot="1"/>
    <row r="6" spans="1:7" ht="16.5" thickBot="1">
      <c r="A6" s="71" t="s">
        <v>178</v>
      </c>
      <c r="B6" s="72" t="s">
        <v>179</v>
      </c>
      <c r="C6" s="72" t="s">
        <v>180</v>
      </c>
      <c r="D6" s="72" t="s">
        <v>25</v>
      </c>
      <c r="E6" s="72" t="s">
        <v>193</v>
      </c>
      <c r="F6" s="72" t="s">
        <v>194</v>
      </c>
      <c r="G6" s="73" t="s">
        <v>181</v>
      </c>
    </row>
    <row r="7" spans="1:7" ht="26.25">
      <c r="A7" s="56">
        <v>1</v>
      </c>
      <c r="B7" s="57">
        <v>2</v>
      </c>
      <c r="C7" s="58" t="s">
        <v>195</v>
      </c>
      <c r="D7" s="59">
        <v>1500000</v>
      </c>
      <c r="E7" s="59">
        <f>D7*0.7</f>
        <v>1050000</v>
      </c>
      <c r="F7" s="59">
        <f t="shared" ref="F7:F12" si="0">D7-E7</f>
        <v>450000</v>
      </c>
      <c r="G7" s="60"/>
    </row>
    <row r="8" spans="1:7" ht="26.25">
      <c r="A8" s="61">
        <v>2</v>
      </c>
      <c r="B8" s="62" t="s">
        <v>196</v>
      </c>
      <c r="C8" s="63" t="s">
        <v>197</v>
      </c>
      <c r="D8" s="64">
        <v>2000000</v>
      </c>
      <c r="E8" s="64">
        <f>D8*0.7</f>
        <v>1400000</v>
      </c>
      <c r="F8" s="64">
        <f t="shared" si="0"/>
        <v>600000</v>
      </c>
      <c r="G8" s="74"/>
    </row>
    <row r="9" spans="1:7" ht="26.25">
      <c r="A9" s="61">
        <v>3</v>
      </c>
      <c r="B9" s="62">
        <v>8</v>
      </c>
      <c r="C9" s="63" t="s">
        <v>198</v>
      </c>
      <c r="D9" s="64">
        <v>3150000</v>
      </c>
      <c r="E9" s="64">
        <v>2200000</v>
      </c>
      <c r="F9" s="64">
        <f t="shared" si="0"/>
        <v>950000</v>
      </c>
      <c r="G9" s="74"/>
    </row>
    <row r="10" spans="1:7" ht="26.25">
      <c r="A10" s="61">
        <v>4</v>
      </c>
      <c r="B10" s="62">
        <v>9</v>
      </c>
      <c r="C10" s="63" t="s">
        <v>199</v>
      </c>
      <c r="D10" s="64">
        <v>1500000</v>
      </c>
      <c r="E10" s="64">
        <f>D10*0.7</f>
        <v>1050000</v>
      </c>
      <c r="F10" s="64">
        <f t="shared" si="0"/>
        <v>450000</v>
      </c>
      <c r="G10" s="74"/>
    </row>
    <row r="11" spans="1:7" ht="26.25">
      <c r="A11" s="61">
        <v>5</v>
      </c>
      <c r="B11" s="62">
        <v>11</v>
      </c>
      <c r="C11" s="63" t="s">
        <v>200</v>
      </c>
      <c r="D11" s="64">
        <v>1500000</v>
      </c>
      <c r="E11" s="64">
        <f>D11*0.7</f>
        <v>1050000</v>
      </c>
      <c r="F11" s="64">
        <f t="shared" si="0"/>
        <v>450000</v>
      </c>
      <c r="G11" s="74"/>
    </row>
    <row r="12" spans="1:7" ht="26.25">
      <c r="A12" s="61">
        <v>6</v>
      </c>
      <c r="B12" s="62">
        <v>12</v>
      </c>
      <c r="C12" s="63" t="s">
        <v>201</v>
      </c>
      <c r="D12" s="64">
        <v>1800000</v>
      </c>
      <c r="E12" s="64">
        <v>1250000</v>
      </c>
      <c r="F12" s="64">
        <f t="shared" si="0"/>
        <v>550000</v>
      </c>
      <c r="G12" s="74"/>
    </row>
    <row r="13" spans="1:7" ht="19.5" thickBot="1">
      <c r="A13" s="66"/>
      <c r="B13" s="67"/>
      <c r="C13" s="75" t="s">
        <v>183</v>
      </c>
      <c r="D13" s="69">
        <f>SUM(D7:D12)</f>
        <v>11450000</v>
      </c>
      <c r="E13" s="69">
        <f>SUM(E7:E12)</f>
        <v>8000000</v>
      </c>
      <c r="F13" s="69">
        <f>SUM(F7:F12)</f>
        <v>3450000</v>
      </c>
      <c r="G13" s="70"/>
    </row>
    <row r="17" spans="5:5">
      <c r="E17" s="3"/>
    </row>
  </sheetData>
  <mergeCells count="3">
    <mergeCell ref="A1:G1"/>
    <mergeCell ref="A2:G2"/>
    <mergeCell ref="A4:G4"/>
  </mergeCells>
  <pageMargins left="1.1299999999999999" right="0.31" top="0.75" bottom="0.75" header="0.3" footer="0.3"/>
  <pageSetup paperSize="9" orientation="landscape" r:id="rId1"/>
  <headerFooter>
    <oddFooter>&amp;Lतयार गर्ने: विश्व राज भण्डारी
पद: सब-ईन्जिनियर
मिति:‍&amp;Cजांच गर्ने: ई भरत कुमार आचार्य
पद:वरिष्ठ ईन्जिनियर&amp;Rप्रमाणित गर्ने: महेश बराल
पद: कार्याकारी अधिकृत</oddFooter>
  </headerFooter>
</worksheet>
</file>

<file path=xl/worksheets/sheet9.xml><?xml version="1.0" encoding="utf-8"?>
<worksheet xmlns="http://schemas.openxmlformats.org/spreadsheetml/2006/main" xmlns:r="http://schemas.openxmlformats.org/officeDocument/2006/relationships">
  <dimension ref="A1:G14"/>
  <sheetViews>
    <sheetView workbookViewId="0">
      <selection activeCell="D7" sqref="D7"/>
    </sheetView>
  </sheetViews>
  <sheetFormatPr defaultRowHeight="15"/>
  <cols>
    <col min="1" max="1" width="9.140625" style="2"/>
    <col min="2" max="2" width="12.42578125" style="2" customWidth="1"/>
    <col min="3" max="3" width="32.140625" style="1" customWidth="1"/>
    <col min="4" max="4" width="16.140625" style="1" customWidth="1"/>
    <col min="5" max="5" width="16.28515625" style="1" customWidth="1"/>
    <col min="6" max="6" width="17.140625" style="1" customWidth="1"/>
    <col min="7" max="16384" width="9.140625" style="1"/>
  </cols>
  <sheetData>
    <row r="1" spans="1:7" ht="21">
      <c r="A1" s="142" t="s">
        <v>176</v>
      </c>
      <c r="B1" s="143"/>
      <c r="C1" s="143"/>
      <c r="D1" s="143"/>
      <c r="E1" s="143"/>
      <c r="F1" s="143"/>
      <c r="G1" s="143"/>
    </row>
    <row r="2" spans="1:7">
      <c r="A2" s="143" t="s">
        <v>177</v>
      </c>
      <c r="B2" s="143"/>
      <c r="C2" s="143"/>
      <c r="D2" s="143"/>
      <c r="E2" s="143"/>
      <c r="F2" s="143"/>
      <c r="G2" s="143"/>
    </row>
    <row r="4" spans="1:7" ht="15.75">
      <c r="A4" s="144" t="s">
        <v>184</v>
      </c>
      <c r="B4" s="144"/>
      <c r="C4" s="144"/>
      <c r="D4" s="144"/>
      <c r="E4" s="144"/>
      <c r="F4" s="144"/>
      <c r="G4" s="144"/>
    </row>
    <row r="5" spans="1:7" ht="15.75" thickBot="1"/>
    <row r="6" spans="1:7" ht="16.5" thickBot="1">
      <c r="A6" s="53" t="s">
        <v>178</v>
      </c>
      <c r="B6" s="54" t="s">
        <v>179</v>
      </c>
      <c r="C6" s="54" t="s">
        <v>180</v>
      </c>
      <c r="D6" s="54" t="s">
        <v>25</v>
      </c>
      <c r="E6" s="54" t="s">
        <v>185</v>
      </c>
      <c r="F6" s="54" t="s">
        <v>26</v>
      </c>
      <c r="G6" s="55" t="s">
        <v>181</v>
      </c>
    </row>
    <row r="7" spans="1:7" ht="15.75">
      <c r="A7" s="56">
        <v>1</v>
      </c>
      <c r="B7" s="57" t="s">
        <v>186</v>
      </c>
      <c r="C7" s="58" t="s">
        <v>187</v>
      </c>
      <c r="D7" s="59">
        <f>E7+F7</f>
        <v>2900000</v>
      </c>
      <c r="E7" s="59">
        <v>2000000</v>
      </c>
      <c r="F7" s="59">
        <v>900000</v>
      </c>
      <c r="G7" s="60"/>
    </row>
    <row r="8" spans="1:7" ht="15.75">
      <c r="A8" s="61">
        <v>2</v>
      </c>
      <c r="B8" s="62">
        <v>3</v>
      </c>
      <c r="C8" s="63" t="s">
        <v>188</v>
      </c>
      <c r="D8" s="64">
        <f>E8+F8</f>
        <v>1300000</v>
      </c>
      <c r="E8" s="64">
        <v>1000000</v>
      </c>
      <c r="F8" s="64">
        <v>300000</v>
      </c>
      <c r="G8" s="65"/>
    </row>
    <row r="9" spans="1:7" ht="26.25">
      <c r="A9" s="61">
        <v>3</v>
      </c>
      <c r="B9" s="62">
        <v>9</v>
      </c>
      <c r="C9" s="63" t="s">
        <v>189</v>
      </c>
      <c r="D9" s="64">
        <f>E9+F9</f>
        <v>600000</v>
      </c>
      <c r="E9" s="64">
        <v>420000</v>
      </c>
      <c r="F9" s="64">
        <v>180000</v>
      </c>
      <c r="G9" s="65"/>
    </row>
    <row r="10" spans="1:7" ht="26.25">
      <c r="A10" s="61">
        <v>4</v>
      </c>
      <c r="B10" s="62">
        <v>12</v>
      </c>
      <c r="C10" s="63" t="s">
        <v>190</v>
      </c>
      <c r="D10" s="64">
        <f>E10+F10</f>
        <v>1500000</v>
      </c>
      <c r="E10" s="64">
        <v>1050000</v>
      </c>
      <c r="F10" s="64">
        <v>450000</v>
      </c>
      <c r="G10" s="65"/>
    </row>
    <row r="11" spans="1:7" ht="26.25">
      <c r="A11" s="61">
        <v>5</v>
      </c>
      <c r="B11" s="62">
        <v>12</v>
      </c>
      <c r="C11" s="63" t="s">
        <v>191</v>
      </c>
      <c r="D11" s="64">
        <v>2500000</v>
      </c>
      <c r="E11" s="64">
        <v>2000000</v>
      </c>
      <c r="F11" s="64">
        <v>500000</v>
      </c>
      <c r="G11" s="65"/>
    </row>
    <row r="12" spans="1:7" ht="19.5" thickBot="1">
      <c r="A12" s="66"/>
      <c r="B12" s="67"/>
      <c r="C12" s="68" t="s">
        <v>183</v>
      </c>
      <c r="D12" s="69">
        <f>SUM(D7:D10)</f>
        <v>6300000</v>
      </c>
      <c r="E12" s="69">
        <f>SUM(E7:E11)</f>
        <v>6470000</v>
      </c>
      <c r="F12" s="69">
        <f>SUM(F7:F11)</f>
        <v>2330000</v>
      </c>
      <c r="G12" s="70"/>
    </row>
    <row r="14" spans="1:7">
      <c r="F14" s="4"/>
    </row>
  </sheetData>
  <mergeCells count="3">
    <mergeCell ref="A1:G1"/>
    <mergeCell ref="A2:G2"/>
    <mergeCell ref="A4:G4"/>
  </mergeCells>
  <pageMargins left="1.02" right="0.39" top="0.75" bottom="0.75" header="0.3" footer="0.3"/>
  <pageSetup paperSize="9" orientation="landscape" r:id="rId1"/>
  <headerFooter>
    <oddFooter>&amp;Lतयार गर्ने: विश्व राज भण्डारी
पद: सब-ईन्जिनियर
मिति:‍&amp;Cजांच गर्ने: ई भरत कुमार आचार्य
पद:वरिष्ठ ईन्जिनियर&amp;Rप्रमाणित गर्ने: महेश बराल
पद: कार्याकारी अधिकृत</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Nep gov</vt:lpstr>
      <vt:lpstr>urban</vt:lpstr>
      <vt:lpstr>Sheet4</vt:lpstr>
      <vt:lpstr>Sheet6</vt:lpstr>
      <vt:lpstr>Sheet3</vt:lpstr>
      <vt:lpstr>Sheet2</vt:lpstr>
      <vt:lpstr>Jageda kos</vt:lpstr>
      <vt:lpstr>Road board</vt:lpstr>
      <vt:lpstr>Maintenance fund</vt:lpstr>
      <vt:lpstr>All final</vt:lpstr>
      <vt:lpstr>jgeda kos</vt:lpstr>
      <vt:lpstr>road bord</vt:lpstr>
      <vt:lpstr>maintence kos</vt:lpstr>
      <vt:lpstr>'All final'!Print_Titles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2015-11-21T15:38:44Z</dcterms:modified>
</cp:coreProperties>
</file>